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varta365.sharepoint.com/sites/CW-Drive/Shared Documents/Governance/Annual Report/DataVic/"/>
    </mc:Choice>
  </mc:AlternateContent>
  <xr:revisionPtr revIDLastSave="3729" documentId="10_ncr:8000_{0EE31F67-72EA-4D32-87D2-1BD5FD9943CB}" xr6:coauthVersionLast="47" xr6:coauthVersionMax="47" xr10:uidLastSave="{93838601-E65D-448E-BCE0-42EA5338165D}"/>
  <bookViews>
    <workbookView xWindow="-108" yWindow="-108" windowWidth="23256" windowHeight="12576" tabRatio="462" firstSheet="8" activeTab="9" xr2:uid="{00000000-000D-0000-FFFF-FFFF00000000}"/>
  </bookViews>
  <sheets>
    <sheet name="Intro" sheetId="7" state="hidden" r:id="rId1"/>
    <sheet name="Introduction" sheetId="14" r:id="rId2"/>
    <sheet name="Section 1" sheetId="1" r:id="rId3"/>
    <sheet name="Section 2" sheetId="2" r:id="rId4"/>
    <sheet name="Section 3 - AI" sheetId="9" r:id="rId5"/>
    <sheet name="Section 4 Donor" sheetId="10" r:id="rId6"/>
    <sheet name="Section 5 - Surrogacy" sheetId="4" r:id="rId7"/>
    <sheet name="Section 6 - Storage" sheetId="12" r:id="rId8"/>
    <sheet name="Section 7 - PGT" sheetId="13" r:id="rId9"/>
    <sheet name="Treatment cycles" sheetId="11" r:id="rId10"/>
    <sheet name="Donor Registers" sheetId="15" r:id="rId11"/>
    <sheet name="Import and export" sheetId="16" r:id="rId12"/>
  </sheets>
  <definedNames>
    <definedName name="_ftn1" localSheetId="11">'Import and export'!$A$15</definedName>
    <definedName name="_ftn2" localSheetId="11">'Import and export'!$A$16</definedName>
    <definedName name="_ftn3" localSheetId="11">'Import and export'!$A$17</definedName>
    <definedName name="_ftnref1" localSheetId="11">'Import and export'!$D$7</definedName>
    <definedName name="_ftnref2" localSheetId="11">'Import and export'!$D$8</definedName>
    <definedName name="_ftnref3" localSheetId="11">'Import and export'!$D$11</definedName>
    <definedName name="_xlnm.Print_Area" localSheetId="0">Intro!$A$1:$B$84</definedName>
    <definedName name="_xlnm.Print_Area" localSheetId="2">'Section 1'!$A$108:$E$125</definedName>
    <definedName name="_xlnm.Print_Area" localSheetId="3">'Section 2'!$A$1:$M$247</definedName>
    <definedName name="_xlnm.Print_Area" localSheetId="4">'Section 3 - AI'!$A$1:$R$35</definedName>
    <definedName name="_xlnm.Print_Area" localSheetId="6">'Section 5 - Surrogacy'!$A$1:$E$13</definedName>
    <definedName name="_xlnm.Print_Area" localSheetId="7">'Section 6 - Storage'!#REF!</definedName>
    <definedName name="_xlnm.Print_Area" localSheetId="8">'Section 7 - PGT'!#REF!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8" i="1" l="1"/>
  <c r="K138" i="1" s="1"/>
  <c r="I138" i="1"/>
  <c r="H138" i="1"/>
  <c r="G138" i="1"/>
  <c r="E138" i="1"/>
  <c r="D138" i="1"/>
  <c r="C138" i="1"/>
  <c r="B138" i="1"/>
  <c r="K137" i="1"/>
  <c r="F137" i="1"/>
  <c r="F136" i="1"/>
  <c r="K135" i="1"/>
  <c r="F135" i="1"/>
  <c r="K134" i="1"/>
  <c r="F134" i="1"/>
  <c r="F133" i="1"/>
  <c r="K132" i="1"/>
  <c r="F132" i="1"/>
  <c r="F130" i="1"/>
  <c r="F146" i="1"/>
  <c r="F147" i="1"/>
  <c r="F148" i="1"/>
  <c r="F149" i="1"/>
  <c r="F150" i="1"/>
  <c r="B151" i="1"/>
  <c r="C151" i="1"/>
  <c r="D151" i="1"/>
  <c r="E151" i="1"/>
  <c r="F138" i="1" l="1"/>
  <c r="F151" i="1"/>
  <c r="E8" i="4" l="1"/>
  <c r="E9" i="4"/>
  <c r="E10" i="4"/>
  <c r="E11" i="4"/>
  <c r="E12" i="4"/>
  <c r="E7" i="4"/>
  <c r="D32" i="9"/>
  <c r="D31" i="9"/>
  <c r="D30" i="9"/>
  <c r="D29" i="9"/>
  <c r="D28" i="9"/>
  <c r="D27" i="9"/>
  <c r="D26" i="9"/>
  <c r="D10" i="9"/>
  <c r="D11" i="9"/>
  <c r="D12" i="9"/>
  <c r="D13" i="9"/>
  <c r="D14" i="9"/>
  <c r="D15" i="9"/>
  <c r="D16" i="9"/>
  <c r="D17" i="9"/>
  <c r="D9" i="9"/>
  <c r="E237" i="2"/>
  <c r="E236" i="2"/>
  <c r="E234" i="2"/>
  <c r="D219" i="2"/>
  <c r="D218" i="2"/>
  <c r="D216" i="2"/>
  <c r="D200" i="2"/>
  <c r="D199" i="2"/>
  <c r="D197" i="2"/>
  <c r="F50" i="1"/>
  <c r="F138" i="2"/>
  <c r="D138" i="2"/>
  <c r="H60" i="2"/>
  <c r="H61" i="2"/>
  <c r="H62" i="2"/>
  <c r="H63" i="2"/>
  <c r="H64" i="2"/>
  <c r="H65" i="2"/>
  <c r="H66" i="2"/>
  <c r="H67" i="2"/>
  <c r="H59" i="2"/>
  <c r="E60" i="2"/>
  <c r="E61" i="2"/>
  <c r="E62" i="2"/>
  <c r="E63" i="2"/>
  <c r="E64" i="2"/>
  <c r="E65" i="2"/>
  <c r="E66" i="2"/>
  <c r="E67" i="2"/>
  <c r="E59" i="2"/>
  <c r="H50" i="2"/>
  <c r="H51" i="2"/>
  <c r="H52" i="2"/>
  <c r="H53" i="2"/>
  <c r="H54" i="2"/>
  <c r="H55" i="2"/>
  <c r="H56" i="2"/>
  <c r="H57" i="2"/>
  <c r="H49" i="2"/>
  <c r="E50" i="2"/>
  <c r="E51" i="2"/>
  <c r="E52" i="2"/>
  <c r="E53" i="2"/>
  <c r="E54" i="2"/>
  <c r="E55" i="2"/>
  <c r="E56" i="2"/>
  <c r="E57" i="2"/>
  <c r="E49" i="2"/>
  <c r="H40" i="2"/>
  <c r="H41" i="2"/>
  <c r="H42" i="2"/>
  <c r="H43" i="2"/>
  <c r="H44" i="2"/>
  <c r="H45" i="2"/>
  <c r="H46" i="2"/>
  <c r="H47" i="2"/>
  <c r="H39" i="2"/>
  <c r="E40" i="2"/>
  <c r="E41" i="2"/>
  <c r="E42" i="2"/>
  <c r="E43" i="2"/>
  <c r="E44" i="2"/>
  <c r="E45" i="2"/>
  <c r="E46" i="2"/>
  <c r="E47" i="2"/>
  <c r="E39" i="2"/>
  <c r="E30" i="2"/>
  <c r="E31" i="2"/>
  <c r="E32" i="2"/>
  <c r="E33" i="2"/>
  <c r="E34" i="2"/>
  <c r="E35" i="2"/>
  <c r="E36" i="2"/>
  <c r="E29" i="2"/>
  <c r="H36" i="2"/>
  <c r="H35" i="2"/>
  <c r="H34" i="2"/>
  <c r="H33" i="2"/>
  <c r="H32" i="2"/>
  <c r="H31" i="2"/>
  <c r="H30" i="2"/>
  <c r="H29" i="2"/>
  <c r="F78" i="2"/>
  <c r="F79" i="2"/>
  <c r="F80" i="2"/>
  <c r="F81" i="2"/>
  <c r="F82" i="2"/>
  <c r="F83" i="2"/>
  <c r="F84" i="2"/>
  <c r="F85" i="2"/>
  <c r="F125" i="2"/>
  <c r="F126" i="2"/>
  <c r="F124" i="2"/>
  <c r="F127" i="2"/>
  <c r="F128" i="2"/>
  <c r="F129" i="2"/>
  <c r="F103" i="2"/>
  <c r="F100" i="2"/>
  <c r="D124" i="2"/>
  <c r="D125" i="2"/>
  <c r="D126" i="2"/>
  <c r="D127" i="2"/>
  <c r="D128" i="2"/>
  <c r="F102" i="2"/>
  <c r="F99" i="2"/>
  <c r="F101" i="2"/>
  <c r="F104" i="2"/>
  <c r="F105" i="2"/>
  <c r="F106" i="2"/>
  <c r="E113" i="1"/>
  <c r="E114" i="1"/>
  <c r="E115" i="1"/>
  <c r="E116" i="1"/>
  <c r="E117" i="1"/>
  <c r="E118" i="1"/>
  <c r="E122" i="1"/>
  <c r="E123" i="1"/>
  <c r="E124" i="1"/>
  <c r="E112" i="1"/>
  <c r="E92" i="1"/>
  <c r="E93" i="1"/>
  <c r="E94" i="1"/>
  <c r="E95" i="1"/>
  <c r="E96" i="1"/>
  <c r="E97" i="1"/>
  <c r="E98" i="1"/>
  <c r="E99" i="1"/>
  <c r="E103" i="1"/>
  <c r="E104" i="1"/>
  <c r="E105" i="1"/>
  <c r="E91" i="1"/>
  <c r="F72" i="1"/>
  <c r="F73" i="1"/>
  <c r="F74" i="1"/>
  <c r="F75" i="1"/>
  <c r="F76" i="1"/>
  <c r="F77" i="1"/>
  <c r="F78" i="1"/>
  <c r="F82" i="1"/>
  <c r="F83" i="1"/>
  <c r="F84" i="1"/>
  <c r="F71" i="1"/>
  <c r="F62" i="1"/>
  <c r="F63" i="1"/>
  <c r="F61" i="1"/>
  <c r="F51" i="1"/>
  <c r="F52" i="1"/>
  <c r="F53" i="1"/>
  <c r="F54" i="1"/>
  <c r="F55" i="1"/>
  <c r="F56" i="1"/>
  <c r="F57" i="1"/>
  <c r="B106" i="1"/>
  <c r="C106" i="1"/>
  <c r="D106" i="1"/>
  <c r="F139" i="2"/>
  <c r="F140" i="2"/>
  <c r="F141" i="2"/>
  <c r="F143" i="2"/>
  <c r="F144" i="2"/>
  <c r="F145" i="2"/>
  <c r="F146" i="2"/>
  <c r="F131" i="2"/>
  <c r="F132" i="2"/>
  <c r="F133" i="2"/>
  <c r="F134" i="2"/>
  <c r="F123" i="2"/>
  <c r="D144" i="2"/>
  <c r="D145" i="2"/>
  <c r="D146" i="2"/>
  <c r="D143" i="2"/>
  <c r="D139" i="2"/>
  <c r="D140" i="2"/>
  <c r="D141" i="2"/>
  <c r="D132" i="2"/>
  <c r="D133" i="2"/>
  <c r="D134" i="2"/>
  <c r="D131" i="2"/>
  <c r="D129" i="2"/>
  <c r="D123" i="2"/>
  <c r="F88" i="2"/>
  <c r="F89" i="2"/>
  <c r="F87" i="2"/>
  <c r="F77" i="2"/>
  <c r="F109" i="2"/>
  <c r="F110" i="2"/>
  <c r="F108" i="2"/>
  <c r="F98" i="2"/>
  <c r="B111" i="2"/>
  <c r="F111" i="2" s="1"/>
  <c r="E106" i="1" l="1"/>
  <c r="B22" i="1"/>
  <c r="B40" i="1" l="1"/>
  <c r="K11" i="11"/>
  <c r="J11" i="11"/>
  <c r="I11" i="11"/>
  <c r="H11" i="11"/>
  <c r="G11" i="11"/>
  <c r="F11" i="11"/>
  <c r="E11" i="11"/>
  <c r="K10" i="11"/>
  <c r="J10" i="11"/>
  <c r="I10" i="11"/>
  <c r="H10" i="11"/>
  <c r="G10" i="11"/>
  <c r="F10" i="11"/>
  <c r="E10" i="11"/>
  <c r="K9" i="11"/>
  <c r="J9" i="11"/>
  <c r="I9" i="11"/>
  <c r="H9" i="11"/>
  <c r="G9" i="11"/>
  <c r="F9" i="11"/>
  <c r="E9" i="11"/>
  <c r="D12" i="4"/>
  <c r="C12" i="4"/>
  <c r="B12" i="4"/>
  <c r="D14" i="10"/>
  <c r="C14" i="10"/>
  <c r="B14" i="10"/>
  <c r="C33" i="9"/>
  <c r="D33" i="9" s="1"/>
  <c r="B33" i="9"/>
  <c r="C18" i="9"/>
  <c r="D18" i="9" s="1"/>
  <c r="B18" i="9"/>
  <c r="C222" i="2"/>
  <c r="B222" i="2"/>
  <c r="E181" i="2"/>
  <c r="D181" i="2"/>
  <c r="C181" i="2"/>
  <c r="B181" i="2"/>
  <c r="E176" i="2"/>
  <c r="D176" i="2"/>
  <c r="C176" i="2"/>
  <c r="B176" i="2"/>
  <c r="E90" i="2"/>
  <c r="D90" i="2"/>
  <c r="B90" i="2"/>
  <c r="D125" i="1"/>
  <c r="C125" i="1"/>
  <c r="B125" i="1"/>
  <c r="D119" i="1"/>
  <c r="C119" i="1"/>
  <c r="B119" i="1"/>
  <c r="D100" i="1"/>
  <c r="C100" i="1"/>
  <c r="B100" i="1"/>
  <c r="E85" i="1"/>
  <c r="D85" i="1"/>
  <c r="B85" i="1"/>
  <c r="E79" i="1"/>
  <c r="D79" i="1"/>
  <c r="E64" i="1"/>
  <c r="D64" i="1"/>
  <c r="B64" i="1"/>
  <c r="E58" i="1"/>
  <c r="D58" i="1"/>
  <c r="B58" i="1"/>
  <c r="J40" i="1"/>
  <c r="I40" i="1"/>
  <c r="H40" i="1"/>
  <c r="G40" i="1"/>
  <c r="F40" i="1"/>
  <c r="E40" i="1"/>
  <c r="D40" i="1"/>
  <c r="C40" i="1"/>
  <c r="I22" i="1"/>
  <c r="H22" i="1"/>
  <c r="G22" i="1"/>
  <c r="F22" i="1"/>
  <c r="E22" i="1"/>
  <c r="D22" i="1"/>
  <c r="C22" i="1"/>
  <c r="I54" i="7"/>
  <c r="H54" i="7"/>
  <c r="K49" i="7"/>
  <c r="J49" i="7"/>
  <c r="I49" i="7"/>
  <c r="H49" i="7"/>
  <c r="K48" i="7"/>
  <c r="J48" i="7"/>
  <c r="I48" i="7"/>
  <c r="H48" i="7"/>
  <c r="K47" i="7"/>
  <c r="J47" i="7"/>
  <c r="I47" i="7"/>
  <c r="H47" i="7"/>
  <c r="F85" i="1" l="1"/>
  <c r="F58" i="1"/>
  <c r="E125" i="1"/>
  <c r="F64" i="1"/>
  <c r="E100" i="1"/>
  <c r="E119" i="1"/>
  <c r="F90" i="2"/>
  <c r="E14" i="10"/>
  <c r="B79" i="1"/>
  <c r="F79" i="1" s="1"/>
</calcChain>
</file>

<file path=xl/sharedStrings.xml><?xml version="1.0" encoding="utf-8"?>
<sst xmlns="http://schemas.openxmlformats.org/spreadsheetml/2006/main" count="1029" uniqueCount="459">
  <si>
    <t>ART treatment outcome data is collected from registered ART providers directly by VARTA and by the University of Technology Sydney (UTS).</t>
  </si>
  <si>
    <r>
      <t xml:space="preserve">This report outlines the procedures carried out for registered ART providers that are currently accredited by RTAC under the </t>
    </r>
    <r>
      <rPr>
        <i/>
        <sz val="11"/>
        <color theme="1"/>
        <rFont val="Calibri"/>
        <family val="2"/>
        <scheme val="minor"/>
      </rPr>
      <t>Assisted Reproductive Treatment Act 2008</t>
    </r>
    <r>
      <rPr>
        <sz val="11"/>
        <color theme="1"/>
        <rFont val="Calibri"/>
        <family val="2"/>
        <scheme val="minor"/>
      </rPr>
      <t xml:space="preserve">. Data is provided on a financial year basis ( between 1 July 2015 and 30 June 2016) as required under the Act. </t>
    </r>
  </si>
  <si>
    <t>The following dates indicate when the latest updates were provided – pregnancy outcomes for each unit will only have been recorded up to these dates:</t>
  </si>
  <si>
    <t>• XX/XX/2016 Ballarat IVF</t>
  </si>
  <si>
    <t>• XX/XX/2016 City Fertility Centre</t>
  </si>
  <si>
    <t>• XX/XX/2016 City Babies</t>
  </si>
  <si>
    <t>• XX/XX/2016 Melbourne IVF</t>
  </si>
  <si>
    <t>• XX/XX/2016 Monash IVF</t>
  </si>
  <si>
    <t>This report includes all forms of assisted reproductive treatment (ART) cycles and artificial insemination (AI) using either partner sperm or donor sperm. Cycles involving: purely egg or embryo movement; embryo disposal; or cancelled prior to Follicle Stimulating Hormone (FSH) stimulation or prior to thawing the egg or embryo, are not included.</t>
  </si>
  <si>
    <t xml:space="preserve">Where a woman may have treatment at more than one treatment site, the information is presented per registered ART provider. Elsewhere, details of each treatment site for a registered ART provider are provided. </t>
  </si>
  <si>
    <r>
      <t xml:space="preserve">Insert diagram from  </t>
    </r>
    <r>
      <rPr>
        <i/>
        <sz val="11"/>
        <color theme="1"/>
        <rFont val="Calibri"/>
        <family val="2"/>
        <scheme val="minor"/>
      </rPr>
      <t>Understanding IVF success rates</t>
    </r>
    <r>
      <rPr>
        <sz val="11"/>
        <color theme="1"/>
        <rFont val="Calibri"/>
        <family val="2"/>
        <scheme val="minor"/>
      </rPr>
      <t xml:space="preserve"> brochure and mark which tables relate to which part of the process (where applicable)</t>
    </r>
  </si>
  <si>
    <t>Figure 7, Number of patients and treatment cycles per financial year, 2008-09 to 2014-15</t>
  </si>
  <si>
    <t xml:space="preserve">The data in the VARTA annual report cannot be used to compare success rates between ART procedures and between treatment sites. In evidence-based clinical practice, the most reliable and strongest evidence to compare the efficacy between ART procedures or to compare the success rates between treatment sites is generated from prospective randomised controlled trials (RCT). Only RCT can ensure that the ‘known’ and ‘unknown’ factors which impact the success rate are evenly distributed between comparison groups. </t>
  </si>
  <si>
    <r>
      <t xml:space="preserve">Too technical. Align more with copy used in </t>
    </r>
    <r>
      <rPr>
        <b/>
        <i/>
        <sz val="11"/>
        <color theme="1"/>
        <rFont val="Calibri"/>
        <family val="2"/>
        <scheme val="minor"/>
      </rPr>
      <t>Understanding IVF success rates</t>
    </r>
    <r>
      <rPr>
        <b/>
        <sz val="11"/>
        <color theme="1"/>
        <rFont val="Calibri"/>
        <family val="2"/>
        <scheme val="minor"/>
      </rPr>
      <t xml:space="preserve"> brochure</t>
    </r>
  </si>
  <si>
    <t>2008-09</t>
  </si>
  <si>
    <t>2009-10</t>
  </si>
  <si>
    <t>2010-11</t>
  </si>
  <si>
    <t>2011-12</t>
  </si>
  <si>
    <t>2012-13</t>
  </si>
  <si>
    <t>2013-14</t>
  </si>
  <si>
    <t>2014-15</t>
  </si>
  <si>
    <t>2015-16</t>
  </si>
  <si>
    <t>The data for VARTA annual report are collected retrospectively. ART clinics in Victoria practice very differently in terms of patient selection and use of laboratory techniques. ‘Known’ factors; such as age of the woman treated; the type of subfertility problem; the length of subfertility; previous pregnancies and live births; the history of pregnancy losses; the number of cycles undergone; and other ‘unknown’ factors are not evenly distributed between treatment sites.</t>
  </si>
  <si>
    <t>Number of patients</t>
  </si>
  <si>
    <t>Therefore, VARTA annual report data only presents number of cycles; type of ART procedures; and number of pregnancies and number of births, not the success rates. Given the differences in ‘known’ and ‘unknown’ factors between treatment sites, it is not correct to calculate the success rate by number of live births over number of cycles and compare between treatment sites. Furthermore, the information on intention to treat is not available in the VARTA data. It is not correct to compare the efficacy between ART procedures since cancelled cycles and ‘known’ and ‘unknown’ factors are not taken into consideration.</t>
  </si>
  <si>
    <t>&lt; 35 years</t>
  </si>
  <si>
    <t>35-39 years</t>
  </si>
  <si>
    <t>Data outcomes table of content:</t>
  </si>
  <si>
    <t>≥ 40 years</t>
  </si>
  <si>
    <t>Section 1 - Final outcomes for treatment cycles commenced in 2014-15 financial year</t>
  </si>
  <si>
    <t>Section 2 - Outcomes from treatment cycles, 2015–16 financial year</t>
  </si>
  <si>
    <t>Section 3 - Multiple pregnancies, 2015-16 financial year</t>
  </si>
  <si>
    <t>Section 4 - Donor treatment, 2015–16 financial year</t>
  </si>
  <si>
    <t>Section 5 - Surrogacy, 2015-16 financial year</t>
  </si>
  <si>
    <t>Number of cycles</t>
  </si>
  <si>
    <t>Section 6 - Storage of gametes, 2015-16 financial year</t>
  </si>
  <si>
    <t>Section 7 -  Preimplantation genetic diagnosis and screening, 2015-16 financial year</t>
  </si>
  <si>
    <t>Fresh</t>
  </si>
  <si>
    <t>Thaw</t>
  </si>
  <si>
    <t>Diagrams to move under Focus 4 Monitoring&gt; Clinic data trends</t>
  </si>
  <si>
    <t>AI</t>
  </si>
  <si>
    <t>DI</t>
  </si>
  <si>
    <t>GIFT/Surr</t>
  </si>
  <si>
    <t>Note:</t>
  </si>
  <si>
    <t>AI was not reported for 2008-09</t>
  </si>
  <si>
    <t>2008-09, 2009-10, 2010-11, 2011-12, 2012-13, 2013-14, 2014-15 data were from the final outcome data</t>
  </si>
  <si>
    <t xml:space="preserve">2015-16 data were from the treatment data </t>
  </si>
  <si>
    <t>Final 2014-15 pregnancy outcomes data was updated in September 2015. There were XX% (XX of XXXX pregnancies) of 2014-15 data with unknown outcomes.</t>
  </si>
  <si>
    <t>Report under Focus 4 Monitoring&gt; Clinic data trends</t>
  </si>
  <si>
    <t>Legend to appear as required on each relevant section</t>
  </si>
  <si>
    <r>
      <t xml:space="preserve">Legend </t>
    </r>
    <r>
      <rPr>
        <sz val="12"/>
        <color theme="1"/>
        <rFont val="Calibri"/>
        <family val="2"/>
        <scheme val="minor"/>
      </rPr>
      <t xml:space="preserve"> (for full glossary, refer to page XX)</t>
    </r>
  </si>
  <si>
    <r>
      <rPr>
        <b/>
        <sz val="11"/>
        <color theme="1"/>
        <rFont val="Calibri"/>
        <family val="2"/>
        <scheme val="minor"/>
      </rPr>
      <t>Birth:</t>
    </r>
    <r>
      <rPr>
        <sz val="11"/>
        <color theme="1"/>
        <rFont val="Calibri"/>
        <family val="2"/>
        <scheme val="minor"/>
      </rPr>
      <t xml:space="preserve"> A birth event - the delivery of a baby or babies.</t>
    </r>
  </si>
  <si>
    <r>
      <rPr>
        <b/>
        <sz val="11"/>
        <color theme="1"/>
        <rFont val="Calibri"/>
        <family val="2"/>
        <scheme val="minor"/>
      </rPr>
      <t>Live birth:</t>
    </r>
    <r>
      <rPr>
        <sz val="11"/>
        <color theme="1"/>
        <rFont val="Calibri"/>
        <family val="2"/>
        <scheme val="minor"/>
      </rPr>
      <t xml:space="preserve"> birth of a living baby or babies (multiple births are classified as a single live birth)</t>
    </r>
  </si>
  <si>
    <r>
      <rPr>
        <b/>
        <sz val="11"/>
        <color theme="1"/>
        <rFont val="Calibri"/>
        <family val="2"/>
        <scheme val="minor"/>
      </rPr>
      <t>Babies born:</t>
    </r>
    <r>
      <rPr>
        <sz val="11"/>
        <color theme="1"/>
        <rFont val="Calibri"/>
        <family val="2"/>
        <scheme val="minor"/>
      </rPr>
      <t xml:space="preserve"> includes liveborn and still born</t>
    </r>
  </si>
  <si>
    <r>
      <rPr>
        <b/>
        <sz val="11"/>
        <color theme="1"/>
        <rFont val="Calibri"/>
        <family val="2"/>
        <scheme val="minor"/>
      </rPr>
      <t>Liveborn babies:</t>
    </r>
    <r>
      <rPr>
        <sz val="11"/>
        <color theme="1"/>
        <rFont val="Calibri"/>
        <family val="2"/>
        <scheme val="minor"/>
      </rPr>
      <t xml:space="preserve"> A baby that is born alive</t>
    </r>
  </si>
  <si>
    <r>
      <rPr>
        <b/>
        <sz val="11"/>
        <color theme="1"/>
        <rFont val="Calibri"/>
        <family val="2"/>
        <scheme val="minor"/>
      </rPr>
      <t xml:space="preserve">Age at the first treatment: </t>
    </r>
    <r>
      <rPr>
        <sz val="11"/>
        <color theme="1"/>
        <rFont val="Calibri"/>
        <family val="2"/>
        <scheme val="minor"/>
      </rPr>
      <t xml:space="preserve">Age is based on the cycle date -either the first date where FSH/stimulation drug is administrated, or the date of Last Menstrual Period (LMP) for unstimulated cycles (including natural fresh cycles and thaw cycles). </t>
    </r>
  </si>
  <si>
    <r>
      <rPr>
        <b/>
        <sz val="11"/>
        <color theme="1"/>
        <rFont val="Calibri"/>
        <family val="2"/>
        <scheme val="minor"/>
      </rPr>
      <t>Clinical pregnancy</t>
    </r>
    <r>
      <rPr>
        <sz val="11"/>
        <color theme="1"/>
        <rFont val="Calibri"/>
        <family val="2"/>
        <scheme val="minor"/>
      </rPr>
      <t>: A pregnancy verified by ultrasound at six-seven weeks gestation. A clinical pregnancy does not guarantee the birth of a baby, as miscarriages occur. Women can have more than 1 clinical pregnancy in the financial year</t>
    </r>
  </si>
  <si>
    <r>
      <rPr>
        <b/>
        <sz val="11"/>
        <color theme="1"/>
        <rFont val="Calibri"/>
        <family val="2"/>
        <scheme val="minor"/>
      </rPr>
      <t>Thawed</t>
    </r>
    <r>
      <rPr>
        <sz val="11"/>
        <color theme="1"/>
        <rFont val="Calibri"/>
        <family val="2"/>
        <scheme val="minor"/>
      </rPr>
      <t>: cryopreserved/frozen eggs, sperm or embryos must be thawed prior to transfer</t>
    </r>
  </si>
  <si>
    <t>VARTA collects data from all registered ART providers in Victoria to report on fertility treatment trends and fertility treatment outcomes over time. The National Perinatal Epidemiology Statistics Unit (NPESU) at the University of New South Wales assists with this data collection. However, data in tables 1.6, 4.2, 4.3, 4.4, 4.5, 6.1, 6.2, 6.3, 6.4 6.5 and 7 were submitted by clinics directly to VARTA.</t>
  </si>
  <si>
    <t>Section one includes the outcomes from treatment that occurred in 2020-21. This is being reported in 2022 because of the time it takes to follow up treatment, including clinical pregnancy and live birth rates arising from treatment that occurred the year before. Sections two to seven include data from treatment that occurred in 2021-22. An update on the outcomes from this treatment, including live births, will be available in 2023. 
For sections two to seven, registered clinics were able to provide data to NPESU up until the submission deadline of 15 July 2022. They were all given the opportunity to provide any updates to clinical pregnancy outcomes by 29 July 2022. Therefore, clinical pregnancy rates should be interpreted with caution as ultrasound scans confirming clinical pregnancies may have not been completed before data was submitted. 
This report includes all forms of ART cycles and artificial insemination (AI) using either partner sperm or donor sperm. It does not include: 
● Egg or embryo movement from or to a clinic 
● Embryo disposal procedures 
● Cycles cancelled prior to follicle stimulating hormone (FSH) stimulation 
● Cycles cancelled before thawing an egg or embryo. 
Where a woman may have treatment at more than one clinic, the information is presented per registered ART provider. Women can also have more than one cycle during a financial year. Keep this in mind when referring to data discussing the number of cycles. The diagram on the following page explains the ART process to help readers better understand the data reported.</t>
  </si>
  <si>
    <t>SECTION 1</t>
  </si>
  <si>
    <t>Final outcomes for treatment cycles commenced in 2020-21 financial year</t>
  </si>
  <si>
    <r>
      <rPr>
        <sz val="10"/>
        <color rgb="FF000000"/>
        <rFont val="Arial"/>
        <family val="2"/>
      </rPr>
      <t xml:space="preserve">This section includes a final outcome of treatment procedures undertaken in 2020-21. </t>
    </r>
    <r>
      <rPr>
        <sz val="10"/>
        <color rgb="FFFF0000"/>
        <rFont val="Arial"/>
        <family val="2"/>
      </rPr>
      <t>These final figures were not available at the time of the production of the 2021 Annual Report. Similarly, this year, a full report on treatment outcomes will not be possible until the 2023 Annual Report. As pregnancies are ongoing, some outcomes are not known at the time of this report going to print.</t>
    </r>
  </si>
  <si>
    <t xml:space="preserve">Overview </t>
  </si>
  <si>
    <t>Table 1.1 Number of women treated, Victoria, 2020-21 financial year</t>
  </si>
  <si>
    <t>Treatment site</t>
  </si>
  <si>
    <t>No. of women treated</t>
  </si>
  <si>
    <t>No. of women with fresh embryos transferred</t>
  </si>
  <si>
    <t>No. of women with thawed embryos transferred</t>
  </si>
  <si>
    <t>No. of women with AI using partner sperm</t>
  </si>
  <si>
    <t>No. of women with AI using donor sperm</t>
  </si>
  <si>
    <t>&lt; 35</t>
  </si>
  <si>
    <t>35-39</t>
  </si>
  <si>
    <t>≥ 40</t>
  </si>
  <si>
    <t>All</t>
  </si>
  <si>
    <t xml:space="preserve">Adora Fertility, Greensborough    </t>
  </si>
  <si>
    <t xml:space="preserve">Ballarat IVF, Wendouree           </t>
  </si>
  <si>
    <t xml:space="preserve">City Babies, Richmond             </t>
  </si>
  <si>
    <t>City Fertility Centre, Melbourne and Bundoora sites</t>
  </si>
  <si>
    <t xml:space="preserve">Genea, Melbourne                  </t>
  </si>
  <si>
    <t xml:space="preserve">Melbourne IVF, all sites including RWH         </t>
  </si>
  <si>
    <t xml:space="preserve">Monash IVF, all sites            </t>
  </si>
  <si>
    <t xml:space="preserve">Newlife IVF, Box Hill             </t>
  </si>
  <si>
    <t>Number 1 Fertility, East Melbourne and Geelong sites</t>
  </si>
  <si>
    <t>Aggregated total</t>
  </si>
  <si>
    <t>AI: artificial insemination.</t>
  </si>
  <si>
    <t>Table 1.2 Number of treatment cycles and pregnancy and birth outcomes, Victoria, 2020-21 financial year</t>
  </si>
  <si>
    <t>No. of cycles included</t>
  </si>
  <si>
    <t>No. of births</t>
  </si>
  <si>
    <t>No. of live births</t>
  </si>
  <si>
    <t>No. of babies born</t>
  </si>
  <si>
    <t>No. of
liveborn
babies</t>
  </si>
  <si>
    <t>Pregnancy
outcome
unknown</t>
  </si>
  <si>
    <t>No. of singletons</t>
  </si>
  <si>
    <t>No. of sets
of twins</t>
  </si>
  <si>
    <t>No. of sets
of higher order multiples</t>
  </si>
  <si>
    <t xml:space="preserve">Melbourne IVF, all sites including RWH                   </t>
  </si>
  <si>
    <r>
      <rPr>
        <b/>
        <sz val="11"/>
        <color rgb="FF000000"/>
        <rFont val="Calibri"/>
        <family val="2"/>
      </rPr>
      <t>Legend
Age at first treatment:</t>
    </r>
    <r>
      <rPr>
        <sz val="11"/>
        <color rgb="FF000000"/>
        <rFont val="Calibri"/>
        <family val="2"/>
      </rPr>
      <t xml:space="preserve"> The age of a person when they begin treatment – either the first date when a stimulation drug is administrated or the date of the last menstrual period (LMP) for unstimulated cycles (including natural fresh cycles and thaw cycles). 
</t>
    </r>
    <r>
      <rPr>
        <b/>
        <sz val="11"/>
        <color rgb="FF000000"/>
        <rFont val="Calibri"/>
        <family val="2"/>
      </rPr>
      <t>Babies born:</t>
    </r>
    <r>
      <rPr>
        <sz val="11"/>
        <color rgb="FF000000"/>
        <rFont val="Calibri"/>
        <family val="2"/>
      </rPr>
      <t xml:space="preserve"> Includes liveborn and stillborn. 
</t>
    </r>
    <r>
      <rPr>
        <b/>
        <sz val="11"/>
        <color rgb="FF000000"/>
        <rFont val="Calibri"/>
        <family val="2"/>
      </rPr>
      <t>Birth:</t>
    </r>
    <r>
      <rPr>
        <sz val="11"/>
        <color rgb="FF000000"/>
        <rFont val="Calibri"/>
        <family val="2"/>
      </rPr>
      <t xml:space="preserve"> A birth event – the delivery of a baby or babies. 
</t>
    </r>
    <r>
      <rPr>
        <b/>
        <sz val="11"/>
        <color rgb="FF000000"/>
        <rFont val="Calibri"/>
        <family val="2"/>
      </rPr>
      <t>Live birth:</t>
    </r>
    <r>
      <rPr>
        <sz val="11"/>
        <color rgb="FF000000"/>
        <rFont val="Calibri"/>
        <family val="2"/>
      </rPr>
      <t xml:space="preserve"> Birth of a living baby or babies (multiple births are classified as a single live birth). 
</t>
    </r>
    <r>
      <rPr>
        <b/>
        <sz val="11"/>
        <color rgb="FF000000"/>
        <rFont val="Calibri"/>
        <family val="2"/>
      </rPr>
      <t>Liveborn baby:</t>
    </r>
    <r>
      <rPr>
        <sz val="11"/>
        <color rgb="FF000000"/>
        <rFont val="Calibri"/>
        <family val="2"/>
      </rPr>
      <t xml:space="preserve"> A baby that is born alive. 
</t>
    </r>
    <r>
      <rPr>
        <b/>
        <sz val="11"/>
        <color rgb="FF000000"/>
        <rFont val="Calibri"/>
        <family val="2"/>
      </rPr>
      <t>Clinical pregnancy:</t>
    </r>
    <r>
      <rPr>
        <sz val="11"/>
        <color rgb="FF000000"/>
        <rFont val="Calibri"/>
        <family val="2"/>
      </rPr>
      <t xml:space="preserve"> A pregnancy verified by ultrasound at six/seven weeks’ gestation. A clinical pregnancy does not guarantee the birth of a baby as miscarriages can occur. Women can have more than one clinical pregnancy in a financial year. 
</t>
    </r>
    <r>
      <rPr>
        <b/>
        <sz val="11"/>
        <color rgb="FF000000"/>
        <rFont val="Calibri"/>
        <family val="2"/>
      </rPr>
      <t>Thawed:</t>
    </r>
    <r>
      <rPr>
        <sz val="11"/>
        <color rgb="FF000000"/>
        <rFont val="Calibri"/>
        <family val="2"/>
      </rPr>
      <t xml:space="preserve"> Cryopreserved (frozen) eggs, sperm or embryos must be thawed prior to use.</t>
    </r>
  </si>
  <si>
    <t>Table 1.3a Fresh embryo transfer cycles and pregnancy outcomes, Victoria, 2020-21 financial year</t>
  </si>
  <si>
    <t>This data includes fresh embryos formed from thawed eggs</t>
  </si>
  <si>
    <t>Women using embryos derived from their own, their partner's or donated eggs</t>
  </si>
  <si>
    <t>No. of cycles with fresh embryo transferred</t>
  </si>
  <si>
    <t>% of single embryo transfer</t>
  </si>
  <si>
    <t>No. of clinical pregnancies</t>
  </si>
  <si>
    <t>% of live births per fresh embryo transfer</t>
  </si>
  <si>
    <t>All ages by Treatment site</t>
  </si>
  <si>
    <t>Melbourne IVF, all sites including RWH</t>
  </si>
  <si>
    <t xml:space="preserve">Monash IVF, all sites             </t>
  </si>
  <si>
    <t>Number 1 Fertility, East Melbourne</t>
  </si>
  <si>
    <t>Age group</t>
  </si>
  <si>
    <t>All treatment sites by age group</t>
  </si>
  <si>
    <t>&lt;35</t>
  </si>
  <si>
    <t>&gt;=40</t>
  </si>
  <si>
    <t>Table 1.3b Thawed embryo transfer cycles and pregnancy outcomes, Victoria, 2020-21 financial year</t>
  </si>
  <si>
    <t>Women using own eggs</t>
  </si>
  <si>
    <t>No. of cycles with thawed embryos transferred</t>
  </si>
  <si>
    <t>% of live births per thawed embryo transfer</t>
  </si>
  <si>
    <t xml:space="preserve">Monash IVF, all sites                   </t>
  </si>
  <si>
    <t>Table 1.3c Artificial insemination (AI) cycles usng partner sperm and pregnancy outcomes, Victoria, 2020-21 financial year</t>
  </si>
  <si>
    <t>No. of cycles with AI performed</t>
  </si>
  <si>
    <t>% of live births per AI cycle using partner sperm</t>
  </si>
  <si>
    <t xml:space="preserve">Melbourne IVF, all sites including RWH           </t>
  </si>
  <si>
    <t xml:space="preserve">Monash IVF, all sites                  </t>
  </si>
  <si>
    <t>Table 1.3d Artificial insemination (AI) cycles using donor sperm and pregnancy outcomes, Victoria, 2020-21 financial year</t>
  </si>
  <si>
    <t>% of live births per AI cycle using donor sperm</t>
  </si>
  <si>
    <t xml:space="preserve">Monash IVF, all sites                       </t>
  </si>
  <si>
    <t>Table 1.4 Treatment using thawed eggs and pregnancy outcomes, Victoria, 2020-21 financial year</t>
  </si>
  <si>
    <t>Women using donor/partner eggs*</t>
  </si>
  <si>
    <t>No. of cycle with eggs thawed</t>
  </si>
  <si>
    <t>No. of cycles with embryos transferred</t>
  </si>
  <si>
    <t>% of live births per embryo transfer from a woman's own thawed eggs</t>
  </si>
  <si>
    <t>% of live births per embryo transfer from a donor or partner thawed eggs</t>
  </si>
  <si>
    <t xml:space="preserve">Monash IVF, all sites          </t>
  </si>
  <si>
    <t>* Donor eggs include those imported from interstate or overseas.</t>
  </si>
  <si>
    <t>Table 1.5 Surrogacy cycles and pregnancy outcomes, Victoria, 2020-21 financial year</t>
  </si>
  <si>
    <t xml:space="preserve">This table includes cycles where embryo(s) was transferred to a surrogate woman. </t>
  </si>
  <si>
    <t>No. of surrogate women</t>
  </si>
  <si>
    <t>No. of cycles with embryos transferred*</t>
  </si>
  <si>
    <t>% of live births per embryo transfer in a surrogacy cycle</t>
  </si>
  <si>
    <t xml:space="preserve">City Fertility Centre, Melbourne  </t>
  </si>
  <si>
    <t xml:space="preserve">Melbourne IVF, East Melbourne     </t>
  </si>
  <si>
    <t>Table 1.6 Outcome for Preimplantation testing (PGT), 2020-21 financial year</t>
  </si>
  <si>
    <t>Registered ART provider (all sites)</t>
  </si>
  <si>
    <t>No. of women who had embryos tested</t>
  </si>
  <si>
    <t>No. of embryos
tested*</t>
  </si>
  <si>
    <t>No. of embryos deemed suitable
for transfer</t>
  </si>
  <si>
    <t>No. of women who had an embryo transer**</t>
  </si>
  <si>
    <t>No. of embryos transferred following PGT</t>
  </si>
  <si>
    <t xml:space="preserve">Preimplantation testing for single gene disorders (PGT-M), Preimplantation testing for structural rearrangements (PGT-SR) and Sex selection </t>
  </si>
  <si>
    <t>City Fertility Centre</t>
  </si>
  <si>
    <t>Genea</t>
  </si>
  <si>
    <t>Monash IVF</t>
  </si>
  <si>
    <t>Newlife IVF</t>
  </si>
  <si>
    <t>Number 1 Fertility</t>
  </si>
  <si>
    <t>No. of embryos deemed euploid after PGT-A</t>
  </si>
  <si>
    <t>No. of embryos deemed mosaic after PGT-A</t>
  </si>
  <si>
    <t>No of embryos deemed inconclusive or no result after PGT-A</t>
  </si>
  <si>
    <t xml:space="preserve">No. of PGT-A tested 
embryos transferred </t>
  </si>
  <si>
    <t>Preimplantation testing for aneuploidy (incorrect chromasomal numbers, PGT-A)</t>
  </si>
  <si>
    <t>Ballarat IVF ****</t>
  </si>
  <si>
    <t>NA</t>
  </si>
  <si>
    <t>NIPGT: non-invasive preimplantation genetic testing for aneuploidy</t>
  </si>
  <si>
    <t>* Either fresh embryos or thawed frozen embryos may be tested. Some patients will have some fresh and thawed frozen embryos tested.</t>
  </si>
  <si>
    <t xml:space="preserve">** Women may have treatment using embryos tested and stored in a prior year </t>
  </si>
  <si>
    <t>**** Some clinics that may not undertake PGT, may receive embryos transported from another clinic with PGT information</t>
  </si>
  <si>
    <t>SECTION 2</t>
  </si>
  <si>
    <t>ART procedures, 2021-22 financial year</t>
  </si>
  <si>
    <t>This section provides details of ART treatment and clinical pregnancies for the 2020-21 financial year.  As pregnancies are ongoing, some outcomes are not known at the time of this report going to print.</t>
  </si>
  <si>
    <t>Table 2.1 Number of women treated, Victoria, 2021-22 financial year</t>
  </si>
  <si>
    <t>No. of women with FSH stimulation</t>
  </si>
  <si>
    <t>No. of women with egg retrievals</t>
  </si>
  <si>
    <t xml:space="preserve">No. of women with fresh/thawed eggs and attempted IVF/ICSI fertilisation </t>
  </si>
  <si>
    <t>No. of women with embryos thawed</t>
  </si>
  <si>
    <t>No. of women with fresh/thawed embryos transferred</t>
  </si>
  <si>
    <t xml:space="preserve">Adora Fertility, Greensborough     </t>
  </si>
  <si>
    <t xml:space="preserve">Ballarat IVF, Wendouree            </t>
  </si>
  <si>
    <t xml:space="preserve">City Babies, Richmond              </t>
  </si>
  <si>
    <t>City Fertility Centre, all sites</t>
  </si>
  <si>
    <t xml:space="preserve">Genea, Melbourne                   </t>
  </si>
  <si>
    <t xml:space="preserve">Melbourne IVF, all sites including RWH                  </t>
  </si>
  <si>
    <t xml:space="preserve">Newlife IVF, Box Hill              </t>
  </si>
  <si>
    <t xml:space="preserve">Number 1 Fertility, East Melbourne </t>
  </si>
  <si>
    <t>FSH: Follicle stimulating hormone. IVF: in vitro fertilisation. ICSI: intracytoplasmic sperm injection. AI: artificial insemination.</t>
  </si>
  <si>
    <t>A small number of cycles (&lt;1%) were not received by the submission deadline.</t>
  </si>
  <si>
    <t>Egg retrieval cycles</t>
  </si>
  <si>
    <t>Table 2.2 Number of egg retrieval cycles,  Victoria, 2021-22 financial year</t>
  </si>
  <si>
    <t>No. of egg retrieval cycles</t>
  </si>
  <si>
    <t>No. of egg retrievals with eggs collected</t>
  </si>
  <si>
    <t xml:space="preserve">No. of eggs collected </t>
  </si>
  <si>
    <t>Average No. eggs collected per egg retrieval cycle</t>
  </si>
  <si>
    <t>No. of cycles with eggs  frozen</t>
  </si>
  <si>
    <t>No. of eggs  frozen</t>
  </si>
  <si>
    <t>Average No. of eggs frozen per cycle with eggs frozen</t>
  </si>
  <si>
    <t xml:space="preserve">Melbourne IVF, all sites including RWH      </t>
  </si>
  <si>
    <t xml:space="preserve">Melbourne IVF, all sites including RWH          </t>
  </si>
  <si>
    <t xml:space="preserve">Monash IVF, all sites       </t>
  </si>
  <si>
    <t xml:space="preserve">Melbourne IVF, all sites including RWH                 </t>
  </si>
  <si>
    <t xml:space="preserve">Monash IVF, all sites         </t>
  </si>
  <si>
    <t xml:space="preserve">Melbourne IVF, all sites including RWH             </t>
  </si>
  <si>
    <t>Use of eggs</t>
  </si>
  <si>
    <t>Table 2.3 Number of ART cycles using fresh eggs,  Victoria, 2021-22 financial year</t>
  </si>
  <si>
    <t>Table 2.3a Attempted fertilisation,  Victoria, 2021-22 financial year</t>
  </si>
  <si>
    <t>No. of cycles with attempted fertilisation</t>
  </si>
  <si>
    <t>% of cycles involving eggs treated with ICSI**</t>
  </si>
  <si>
    <t>No. of  
cycles with embryos formed*</t>
  </si>
  <si>
    <t>No. of embryos formed</t>
  </si>
  <si>
    <t>Average no. of embryos formed per cycle</t>
  </si>
  <si>
    <t>All Treatment sites by age group</t>
  </si>
  <si>
    <t xml:space="preserve">ICSI: intracytoplasmic sperm injection. </t>
  </si>
  <si>
    <t xml:space="preserve">* Fertilised eggs with two pronuclei </t>
  </si>
  <si>
    <t>Table 2.3b Number of ART cycles using fresh embryos after IVF/ICSI, Victoria,  2021-22 financial year</t>
  </si>
  <si>
    <t>No. of  
cycles with embryos formed**</t>
  </si>
  <si>
    <t>No. of cycles  with fresh embryos  transferred</t>
  </si>
  <si>
    <t>No. of cycles with embryos frozen*</t>
  </si>
  <si>
    <t xml:space="preserve">No. of cycles with ALL embryos frozen* </t>
  </si>
  <si>
    <t xml:space="preserve">% of cycles with ALL embryos frozen </t>
  </si>
  <si>
    <t xml:space="preserve">Melbourne IVF, all sites including RWH    </t>
  </si>
  <si>
    <t>* Embryos frozen may need to be suitable - i.e. of good quality and meeting freezing criteria.</t>
  </si>
  <si>
    <t xml:space="preserve">* * Fertilised eggs with two pronuclei </t>
  </si>
  <si>
    <t>Table 2.4 Number of ART cycles using thawed eggs,  Victoria, 2021-22 financial year</t>
  </si>
  <si>
    <t>Table 2.4 reports cycles using thawed eggs during the 2021-22 financial year. Tables 2.4a and 2.4b show data for attempted fertilisation with thawed eggs
and the use of embryos created from thawed eggs respectively.</t>
  </si>
  <si>
    <t>Table 2.4a Attempted fertilisation, Victoria, 2021-22 financial year***</t>
  </si>
  <si>
    <t xml:space="preserve">% of cycles with embryos formed from attempted fertilisation </t>
  </si>
  <si>
    <t xml:space="preserve">City Fertility Centre, Melbourne   </t>
  </si>
  <si>
    <t xml:space="preserve">Melbourne IVF, all sites including RWH            </t>
  </si>
  <si>
    <t xml:space="preserve">Melbourne IVF, East Melbourne and RWH sites   </t>
  </si>
  <si>
    <t xml:space="preserve">Monash IVF, Clayton, Geelong, Hawthorn and Sale sites                   </t>
  </si>
  <si>
    <t xml:space="preserve">** Fertilised eggs with two pronuclei </t>
  </si>
  <si>
    <t>*** Does not include lab-only cycles</t>
  </si>
  <si>
    <t>Table 2.4b Number of ART cycles using thawed eggs, Victoria, 2021-22 financial year</t>
  </si>
  <si>
    <t>No. of cycles  with embryos  transferred</t>
  </si>
  <si>
    <t>No. of cycles with embryos frozen**</t>
  </si>
  <si>
    <t xml:space="preserve">No. of cycles with ALL embryos frozen*** </t>
  </si>
  <si>
    <t>No.
of embryos
frozen**</t>
  </si>
  <si>
    <t xml:space="preserve">Monash IVF, all sites  </t>
  </si>
  <si>
    <t>Aggregated Total</t>
  </si>
  <si>
    <t>No. of cycles with ALL embryos frozen***</t>
  </si>
  <si>
    <t xml:space="preserve">Melbourne IVF, East Melbourne and RWH sites     </t>
  </si>
  <si>
    <t xml:space="preserve">Monash IVF, Clayton, Geelong, Hawthorn and Sale sites              </t>
  </si>
  <si>
    <t>Newlife IVF, Box Hill</t>
  </si>
  <si>
    <t>** Embryos frozen may need to be suitable - i.e. of good quality and meeting freezing criteria.</t>
  </si>
  <si>
    <t xml:space="preserve">*** Constitutes a lab-only cycle where eggs are thawed, fertilised and all resulting embryos are frozen. </t>
  </si>
  <si>
    <t>Disclaimer
Please note, the data in tables 2.5, 2.6, 2.7, 3.1, 3.2 and 4.1 cannot be used to compare success rates between
treatment sites as clinics provided their clinical pregnancy data during set times in July 2022. Some data may
be incomplete as treatment has been included up until 30 June 2022 and ultrasound scans confirming clinical
pregnancies may have not been completed before data was submitted. Birth outcomes following treatment
in the 2021-22 financial year will be included in next year’s annual report due to the time it takes to track pregnancies and births outcomes.</t>
  </si>
  <si>
    <t>Use of embryos</t>
  </si>
  <si>
    <t>Table 2.5 Number of ART cycles with fresh embryo transferred, Victoria, 2021-22 financial year*</t>
  </si>
  <si>
    <t>Figures do not include alll clinical pregnancies, only those with ultrasound scan available before the date on page x</t>
  </si>
  <si>
    <t>% clinical pregnancies per embryo transfer cycle</t>
  </si>
  <si>
    <t>* includes recipient cycles where fresh embryos are recived and transferred</t>
  </si>
  <si>
    <t>Table 2.6 Number of ART cycles with fresh embryo formed from thawed eggs,  Victoria, 2021-22 financial year</t>
  </si>
  <si>
    <t>No. of cycles with embryos transferred**</t>
  </si>
  <si>
    <t>No. of clinical pregnancies*</t>
  </si>
  <si>
    <t xml:space="preserve">Monash IVF, Clayton, Geelong, Hawthorn, Sale and Sunshine sites    </t>
  </si>
  <si>
    <t>* see note page x</t>
  </si>
  <si>
    <t>** Includes cycles using fresh eggs and thawed eggs</t>
  </si>
  <si>
    <t>The single embryo transfer rate among all clinics was 96.5%
Clinical pregnancy rate per embryo transfer cycle among all clinics was 36.2%</t>
  </si>
  <si>
    <t>Table 2.7 Number of ART cycles with embryo thawed,  Victoria, 2021-22 financial year</t>
  </si>
  <si>
    <t>No. of cycles with embryos thawed</t>
  </si>
  <si>
    <t>City Fertility Centre, Notting Hill</t>
  </si>
  <si>
    <t xml:space="preserve">Monash IVF, Sunshine               </t>
  </si>
  <si>
    <t>There was 1 GIFT/ZIFT cycle in FY2022</t>
  </si>
  <si>
    <t>SECTION 3</t>
  </si>
  <si>
    <t>Artificial insemination (AI), 2021-22 financial year</t>
  </si>
  <si>
    <t>This section provides detail of AI treatment and clinical pregnancies for the 2020-21 financial year.</t>
  </si>
  <si>
    <t>This data only includes AI insemination at registered ART providers and does not include AI at private doctor's facilities.</t>
  </si>
  <si>
    <t>Table 3.1 AI with partner sperm for stimulated/unstimulated cycles, Victoria, 2021-22 financial year</t>
  </si>
  <si>
    <t>All ages</t>
  </si>
  <si>
    <t>% clinical pregnancies per AI cycle</t>
  </si>
  <si>
    <t xml:space="preserve">Melbourne IVF, all sites including RWH                    </t>
  </si>
  <si>
    <t xml:space="preserve">Monash IVF, Bendigo, Clayton, Geelong, Hawthorn, Mildura and Sunshine sites               </t>
  </si>
  <si>
    <t xml:space="preserve">* Number of clinical pregnancies only included those reported by the date on page x. </t>
  </si>
  <si>
    <t>This table contains preliminary data. Not all pregnancy outcomes are known at the time of this report going to print.</t>
  </si>
  <si>
    <t>Table 3.2 AI with donor sperm for stimulated/unstimulated cycles, Victoria, 2021-22 financial year</t>
  </si>
  <si>
    <t xml:space="preserve">Monash IVF, Bendigo, Clayton, Geelong, Hawthorn and Mildura sites                </t>
  </si>
  <si>
    <t>SECTION 4</t>
  </si>
  <si>
    <t>Donor ART treatment, 2021-22 financial year</t>
  </si>
  <si>
    <t>For use of AI, refer to section 3. For storage of donor sperm, refer to section 7</t>
  </si>
  <si>
    <t>Table 4.1 Number of recipients and clinical pregnancies by donation type, Victoria, 2021-22 financial year</t>
  </si>
  <si>
    <t>This table includes cycles where embryo(s) was transferred. Figures do not include all clinical pregnancies, only those with ultrasound scan available before date on page x.</t>
  </si>
  <si>
    <t>Donation type (all treatment sites)</t>
  </si>
  <si>
    <t>No. of recipients
treated</t>
  </si>
  <si>
    <t>No. of clinical
pregnancies*</t>
  </si>
  <si>
    <t>% clinical
pregnancies per embryo transfer cycle</t>
  </si>
  <si>
    <t>Donor embryo</t>
  </si>
  <si>
    <t>Donor/partner eggs</t>
  </si>
  <si>
    <t xml:space="preserve"> --- Fresh egg</t>
  </si>
  <si>
    <t xml:space="preserve"> --- Thawed egg</t>
  </si>
  <si>
    <t xml:space="preserve"> --- Embryos from donated eggs</t>
  </si>
  <si>
    <t>Donor sperm**</t>
  </si>
  <si>
    <t>Aggregated total***</t>
  </si>
  <si>
    <t>** includes cycles where a woman's own eggs or donated eggs were used</t>
  </si>
  <si>
    <t>*** Excluded AI using donor sperm. Refer to table 3.2. Some recipients had both donated eggs and sperm.</t>
  </si>
  <si>
    <t>Table 4.2 Number of egg, sperm and embryo donors used in treatment by method of recruitment, 2021-22 financial year*</t>
  </si>
  <si>
    <t>No. egg donors</t>
  </si>
  <si>
    <t>No. sperm donors</t>
  </si>
  <si>
    <t>No. embryo donors</t>
  </si>
  <si>
    <t>Recipient recruited</t>
  </si>
  <si>
    <t>Overseas egg bank recruited</t>
  </si>
  <si>
    <t>Clinic recruited</t>
  </si>
  <si>
    <t>Overseas sperm bank recruited</t>
  </si>
  <si>
    <t>Ballarat IVF</t>
  </si>
  <si>
    <t>Monash IVF, all sites</t>
  </si>
  <si>
    <t>*  Donors may include commissioning couples or individuals 
entering into surrogacy arrangements</t>
  </si>
  <si>
    <t>Table 4.3 Number of recipients and treatment cycles with donor/partner eggs, 2021-22 financial year</t>
  </si>
  <si>
    <t>No. of recipients who had treatment with donor/partner eggs</t>
  </si>
  <si>
    <t>No. of cycles using donor/partner eggs</t>
  </si>
  <si>
    <t>Clinic</t>
  </si>
  <si>
    <t>recruited</t>
  </si>
  <si>
    <t>FRESH EGGS</t>
  </si>
  <si>
    <t>THAWED EGGS</t>
  </si>
  <si>
    <t>Table 4.4 Relationship status of recipients of donor sperm treatment, 2021-22 financial year</t>
  </si>
  <si>
    <t>Relationship status of woman receiving donor sperm treatment</t>
  </si>
  <si>
    <t>Single</t>
  </si>
  <si>
    <t>Same-sex</t>
  </si>
  <si>
    <t>Heterosexual</t>
  </si>
  <si>
    <t>Other</t>
  </si>
  <si>
    <t>Table 4.5 Relationship status of recipients of donor egg treatment, 2021-22 financial year</t>
  </si>
  <si>
    <t>Relationship status of woman receiving donor egg treatment</t>
  </si>
  <si>
    <t>SECTION 5</t>
  </si>
  <si>
    <t>Surrogacy, 2020-21 financial year</t>
  </si>
  <si>
    <t>Table 5 Surrogacy cycles and clinical pregnancies, Victoria, 2021-22 financial year</t>
  </si>
  <si>
    <t>This table includes cycles where embryo(s) was transferred to a surrogate woman during the financial year. Figures do not include all clinical pregnancies, only those with ultrasound scan available before the date on page x.</t>
  </si>
  <si>
    <t>No. of cycles with
embryos transferred</t>
  </si>
  <si>
    <t>No. of clinical
pregnancies</t>
  </si>
  <si>
    <t xml:space="preserve">Melbourne IVF, East Melbourne      </t>
  </si>
  <si>
    <t xml:space="preserve">Monash IVF, Bendigo, Clayton and Hawthorn sites              </t>
  </si>
  <si>
    <t>100% surrogacy cycles involving the transfer of an embryo were single embryo transfers</t>
  </si>
  <si>
    <t>SECTION 6</t>
  </si>
  <si>
    <t>Storage of gametes, 2021-22 financial year</t>
  </si>
  <si>
    <t>Table 6.1 Storage of sperm, ovarian tissue, eggs and embryos, 2021-22 financial year</t>
  </si>
  <si>
    <t>No. of patients with their own sperm in storage as of 30 June 2022</t>
  </si>
  <si>
    <t>No. of patients with their own ovarian tissue in storage as of 30 June 2022</t>
  </si>
  <si>
    <t>No. of patients with their own eggs in storage as of 30 June 2022</t>
  </si>
  <si>
    <t>No. of eggs in storage as of 30 June 2022</t>
  </si>
  <si>
    <t>No. of patients with their own embryos in storage as of 30 June 2022</t>
  </si>
  <si>
    <t>No. of embryos in storage as of 30 June 2022</t>
  </si>
  <si>
    <t xml:space="preserve">Adora Fertility </t>
  </si>
  <si>
    <t>n/a</t>
  </si>
  <si>
    <t>Table 6.2 Storage of donor sperm, 2021-22 financial year</t>
  </si>
  <si>
    <t>No. of donors whose sperm is stored and available as of 1 July 2021</t>
  </si>
  <si>
    <t>No. of donors whose sperm is stored and available as of 30 June 2022</t>
  </si>
  <si>
    <t>New donors recruited during 2021-22</t>
  </si>
  <si>
    <t>Table 6.3 Storage of donor eggs, 2021-22 financial year</t>
  </si>
  <si>
    <t>No. of donors whose eggs are stored and available as of 1 July 2021</t>
  </si>
  <si>
    <t>No. of donors whose eggs are stored and available as of 30 June 2022</t>
  </si>
  <si>
    <t>Table 6.4 Storage of donor embryos, 2021-22 financial year</t>
  </si>
  <si>
    <t>No. of embryo donors whose embryos were stored and available as of 1 July 2021</t>
  </si>
  <si>
    <t>No. of embryo donors whose embryos were stored and availableas of 30 June 2022</t>
  </si>
  <si>
    <t>Table 6.5 Storage of embryos that contain donor gametes, 2021-22 financial year</t>
  </si>
  <si>
    <t>No. of embryos that contain donor gametes that are stored and available as of 1 July 2021</t>
  </si>
  <si>
    <t>No. of embryos that contain donor gametes that are stored and availableas of 30 June 2022</t>
  </si>
  <si>
    <t>Donor sperm</t>
  </si>
  <si>
    <t>Donor eggs</t>
  </si>
  <si>
    <t>SECTION 7</t>
  </si>
  <si>
    <t>Preimplantation genetic testing, 2021-22 financial year</t>
  </si>
  <si>
    <t>Table 7 Preimplantation testing (PGT), 2021-22 financial year</t>
  </si>
  <si>
    <t>No. of embryos</t>
  </si>
  <si>
    <t>No. of embryos deemed suitable for transfer</t>
  </si>
  <si>
    <t>tested*</t>
  </si>
  <si>
    <t>No. of women who had an embryo transer following PGT-A**</t>
  </si>
  <si>
    <t>** Women may have treatment using embryos tested and stored in a prior year</t>
  </si>
  <si>
    <t>Figure 7, Number of patients and treatment cycles per financial year, 2008-09 to 2021-22</t>
  </si>
  <si>
    <t>2008/09</t>
  </si>
  <si>
    <t>2009/10</t>
  </si>
  <si>
    <t>2010/11</t>
  </si>
  <si>
    <t>2011/12</t>
  </si>
  <si>
    <t>2012/13</t>
  </si>
  <si>
    <t>2013/14</t>
  </si>
  <si>
    <t>2014/15</t>
  </si>
  <si>
    <t>2015/16</t>
  </si>
  <si>
    <t>2016/17</t>
  </si>
  <si>
    <t>2017/18</t>
  </si>
  <si>
    <t>2018/19</t>
  </si>
  <si>
    <t>2019/20</t>
  </si>
  <si>
    <t>2020/21</t>
  </si>
  <si>
    <t>2021/22</t>
  </si>
  <si>
    <t>AI was not report for 2008/09</t>
  </si>
  <si>
    <t>2008/09, 2009/10, 2010/11, 2011/12, 2012/13, 2013/14, 2014/15, 2015/16, 2016/17, 2017/18, 2018/19, 2019/20 data were from the final outcome data</t>
  </si>
  <si>
    <t xml:space="preserve">2020/21 data were from the treatment data </t>
  </si>
  <si>
    <t>PGT-M, PGT-SR and sex selection are used for patients with a known genetic risk. PGT-A is used for the detection of numerical chromosome abnormalities.
PGT IVF/ICSI cycles may be initiated with the aim of freezing all embryos (no embryos transferred).</t>
  </si>
  <si>
    <t>No. of women who had an embryo transfer**</t>
  </si>
  <si>
    <t>% of live births per embryo transfer following PGT</t>
  </si>
  <si>
    <t xml:space="preserve">Preimplantation genetic testing for single gene disorders (PGT-M), Preimplantation testing for structural rearrangements (PGT-SR) and Sex selection </t>
  </si>
  <si>
    <t xml:space="preserve">Melbourne IVF, all sites including Reproductive services   </t>
  </si>
  <si>
    <t>PGT-M: preimplantation genetic testing for single gene disorders, PGT-SR: preimplantation genetic testing for structural rearrangements</t>
  </si>
  <si>
    <t>% of live births per embryo transfer following PGT-A</t>
  </si>
  <si>
    <t>Preimplantation genetic testing for aneuploidy (incorrect chromosomal numbers, PGT-A)</t>
  </si>
  <si>
    <t>No. of women who had an embryo tranfser**</t>
  </si>
  <si>
    <t>Non-invasive preimplantation genetic testing for aneuploidy (NIPGT)***</t>
  </si>
  <si>
    <t>*** Non-invasive PGT-A. Note that some women will have some embryos biopsied using standard PGT-A and some tested by NIPGT.</t>
  </si>
  <si>
    <t>****Some clinics that do not undertake PGT, may receive embryos transported from another clinic with PGT information</t>
  </si>
  <si>
    <t>PGT-A: preimplantation genetic screening for aneuploidy</t>
  </si>
  <si>
    <r>
      <t xml:space="preserve">This table </t>
    </r>
    <r>
      <rPr>
        <b/>
        <u/>
        <sz val="10"/>
        <rFont val="Calibri"/>
        <family val="2"/>
        <scheme val="minor"/>
      </rPr>
      <t>does not</t>
    </r>
    <r>
      <rPr>
        <b/>
        <sz val="10"/>
        <rFont val="Calibri"/>
        <family val="2"/>
        <scheme val="minor"/>
      </rPr>
      <t xml:space="preserve"> include donor gametes, donor embryos or embryos containing donor gametes</t>
    </r>
  </si>
  <si>
    <r>
      <t xml:space="preserve">This table referes to donated embryos, it </t>
    </r>
    <r>
      <rPr>
        <b/>
        <u/>
        <sz val="10"/>
        <rFont val="Calibri"/>
        <family val="2"/>
        <scheme val="minor"/>
      </rPr>
      <t>does not</t>
    </r>
    <r>
      <rPr>
        <b/>
        <sz val="10"/>
        <rFont val="Calibri"/>
        <family val="2"/>
        <scheme val="minor"/>
      </rPr>
      <t xml:space="preserve"> include embryos that contain donor gametes as this is covered in table 6.5</t>
    </r>
  </si>
  <si>
    <r>
      <t xml:space="preserve">This table </t>
    </r>
    <r>
      <rPr>
        <b/>
        <u/>
        <sz val="10"/>
        <rFont val="Calibri"/>
        <family val="2"/>
        <scheme val="minor"/>
      </rPr>
      <t>does</t>
    </r>
    <r>
      <rPr>
        <b/>
        <sz val="10"/>
        <rFont val="Calibri"/>
        <family val="2"/>
        <scheme val="minor"/>
      </rPr>
      <t xml:space="preserve"> include embryos that contain donor gametes</t>
    </r>
  </si>
  <si>
    <t>No. of embryos tested*</t>
  </si>
  <si>
    <t>No. of embryos transferred following PGT-A</t>
  </si>
  <si>
    <t>Ballarat IVF****</t>
  </si>
  <si>
    <t xml:space="preserve">Transposed table from figure source data can be found on page 22 of the annual report </t>
  </si>
  <si>
    <t>Pregnancy and birth notifications</t>
  </si>
  <si>
    <t>Donation Type</t>
  </si>
  <si>
    <t>Egg</t>
  </si>
  <si>
    <t>Sperm</t>
  </si>
  <si>
    <t>Egg and Sperm</t>
  </si>
  <si>
    <t>Embryo</t>
  </si>
  <si>
    <r>
      <t>Surrogacy (Egg Donor)</t>
    </r>
    <r>
      <rPr>
        <sz val="8"/>
        <color theme="1"/>
        <rFont val="Calibri"/>
        <family val="2"/>
        <scheme val="minor"/>
      </rPr>
      <t>  </t>
    </r>
  </si>
  <si>
    <t>Total</t>
  </si>
  <si>
    <t>Births</t>
  </si>
  <si>
    <t>Pregnancies / Unknown Outcome on 30 June 2022</t>
  </si>
  <si>
    <t>Donors added to the Central Register in 2021-22</t>
  </si>
  <si>
    <t>Donors</t>
  </si>
  <si>
    <t>Added in 2021-22</t>
  </si>
  <si>
    <t>Total in Central Register 30 June 2022</t>
  </si>
  <si>
    <t>63*</t>
  </si>
  <si>
    <t>*Embryo donors were previously recorded as egg or sperm donors and research is continuing  to identify these donors.</t>
  </si>
  <si>
    <t>Outcome of import and export applications – 1 July 2021 to 30 June 2022</t>
  </si>
  <si>
    <t>Individual</t>
  </si>
  <si>
    <t>Class</t>
  </si>
  <si>
    <t>Import</t>
  </si>
  <si>
    <t>Export</t>
  </si>
  <si>
    <t>Applications received</t>
  </si>
  <si>
    <t>Approved / Approved with conditions</t>
  </si>
  <si>
    <t>Withdrawn</t>
  </si>
  <si>
    <t>Declined</t>
  </si>
  <si>
    <t>Pending*</t>
  </si>
  <si>
    <t xml:space="preserve">*Pending means the application was incomplete or further information was required from the applicant or their ART provider.  </t>
  </si>
  <si>
    <t>[1] These 50 class applications were on behalf of 287 applicants.</t>
  </si>
  <si>
    <t>[2] These 49 class applications were on behalf of 283 applicants.</t>
  </si>
  <si>
    <t>[3] These two class applications wereon behalf of 5 applicants.</t>
  </si>
  <si>
    <t>50 [1]</t>
  </si>
  <si>
    <t>49 [2]</t>
  </si>
  <si>
    <t>2 [3]</t>
  </si>
  <si>
    <t>Central Register</t>
  </si>
  <si>
    <t>Applications to the Central Register</t>
  </si>
  <si>
    <t>Voluntray Register</t>
  </si>
  <si>
    <t>Applications to the Voluntary Register</t>
  </si>
  <si>
    <t>Donor-conceived people</t>
  </si>
  <si>
    <t>-</t>
  </si>
  <si>
    <t>Relatives</t>
  </si>
  <si>
    <t>Donor Registers</t>
  </si>
  <si>
    <t>Treatment cycles</t>
  </si>
  <si>
    <t>Import and Export</t>
  </si>
  <si>
    <t>People recorded in the Voluntary Register as of 30 June 2022</t>
  </si>
  <si>
    <t>Age as of 30 June 2022</t>
  </si>
  <si>
    <t>Parents (including recipients and partners)</t>
  </si>
  <si>
    <t>0-9</t>
  </si>
  <si>
    <t>20-29</t>
  </si>
  <si>
    <t>30-39</t>
  </si>
  <si>
    <t>40-49</t>
  </si>
  <si>
    <t>50-59</t>
  </si>
  <si>
    <t>60-69</t>
  </si>
  <si>
    <t>70-79</t>
  </si>
  <si>
    <t>80+</t>
  </si>
  <si>
    <t>Deceased</t>
  </si>
  <si>
    <t>10-19</t>
  </si>
  <si>
    <t>On 30 June 2022 there were 34,617 people recorded in the Central Register. Approximately 500 people are recorded twice as they have more than one role (I.e. parent and donor).</t>
  </si>
  <si>
    <t>Donor-conceived Persons</t>
  </si>
  <si>
    <t>Parents (inc. recipients and partners)</t>
  </si>
  <si>
    <t xml:space="preserve">  Total</t>
  </si>
  <si>
    <t xml:space="preserve">Donors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</si>
</sst>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67" x14ac:knownFonts="1">
    <font>
      <sz val="11"/>
      <color theme="1"/>
      <name val="Calibri"/>
      <family val="2"/>
      <scheme val="minor"/>
    </font>
    <font>
      <sz val="12"/>
      <color theme="1"/>
      <name val="Calibri"/>
      <family val="2"/>
      <scheme val="minor"/>
    </font>
    <font>
      <sz val="11"/>
      <color rgb="FFFF0000"/>
      <name val="Calibri"/>
      <family val="2"/>
      <scheme val="minor"/>
    </font>
    <font>
      <b/>
      <sz val="11"/>
      <color theme="1"/>
      <name val="Calibri"/>
      <family val="2"/>
      <scheme val="minor"/>
    </font>
    <font>
      <b/>
      <sz val="10"/>
      <color theme="1"/>
      <name val="Arial"/>
      <family val="2"/>
    </font>
    <font>
      <b/>
      <sz val="14"/>
      <color theme="4"/>
      <name val="Calibri"/>
      <family val="2"/>
      <scheme val="minor"/>
    </font>
    <font>
      <i/>
      <sz val="11"/>
      <color theme="1"/>
      <name val="Calibri"/>
      <family val="2"/>
      <scheme val="minor"/>
    </font>
    <font>
      <sz val="10"/>
      <color theme="1"/>
      <name val="Arial"/>
      <family val="2"/>
    </font>
    <font>
      <sz val="10"/>
      <name val="Arial"/>
      <family val="2"/>
    </font>
    <font>
      <b/>
      <sz val="10"/>
      <name val="Arial"/>
      <family val="2"/>
    </font>
    <font>
      <b/>
      <i/>
      <sz val="10"/>
      <color rgb="FFFF0000"/>
      <name val="Arial"/>
      <family val="2"/>
    </font>
    <font>
      <b/>
      <sz val="14"/>
      <color rgb="FFFF0000"/>
      <name val="Calibri"/>
      <family val="2"/>
      <scheme val="minor"/>
    </font>
    <font>
      <sz val="10"/>
      <color rgb="FFFF0000"/>
      <name val="Arial"/>
      <family val="2"/>
    </font>
    <font>
      <sz val="10"/>
      <color rgb="FF000000"/>
      <name val="Arial"/>
      <family val="2"/>
    </font>
    <font>
      <b/>
      <sz val="12"/>
      <name val="Calibri"/>
      <family val="2"/>
      <scheme val="minor"/>
    </font>
    <font>
      <b/>
      <sz val="14"/>
      <color rgb="FFFF0000"/>
      <name val="Arial"/>
      <family val="2"/>
    </font>
    <font>
      <b/>
      <i/>
      <sz val="11"/>
      <color theme="1"/>
      <name val="Calibri"/>
      <family val="2"/>
      <scheme val="minor"/>
    </font>
    <font>
      <b/>
      <sz val="6"/>
      <name val="Arial"/>
      <family val="2"/>
    </font>
    <font>
      <sz val="6"/>
      <name val="Arial"/>
      <family val="2"/>
    </font>
    <font>
      <sz val="6"/>
      <color theme="1"/>
      <name val="Calibri"/>
      <family val="2"/>
      <scheme val="minor"/>
    </font>
    <font>
      <sz val="6"/>
      <color theme="1"/>
      <name val="Arial"/>
      <family val="2"/>
    </font>
    <font>
      <b/>
      <sz val="6"/>
      <color theme="1"/>
      <name val="Arial"/>
      <family val="2"/>
    </font>
    <font>
      <b/>
      <sz val="6"/>
      <color indexed="8"/>
      <name val="Arial"/>
      <family val="2"/>
    </font>
    <font>
      <sz val="6"/>
      <color indexed="8"/>
      <name val="Arial"/>
      <family val="2"/>
    </font>
    <font>
      <sz val="6"/>
      <color rgb="FFFF0000"/>
      <name val="Arial"/>
      <family val="2"/>
    </font>
    <font>
      <sz val="6"/>
      <color rgb="FFFF0000"/>
      <name val="Calibri"/>
      <family val="2"/>
      <scheme val="minor"/>
    </font>
    <font>
      <sz val="14"/>
      <color theme="1"/>
      <name val="Calibri"/>
      <family val="2"/>
      <scheme val="minor"/>
    </font>
    <font>
      <sz val="10"/>
      <name val="Arial"/>
      <family val="2"/>
    </font>
    <font>
      <sz val="9"/>
      <color theme="1"/>
      <name val="Arial"/>
      <family val="2"/>
    </font>
    <font>
      <b/>
      <sz val="9"/>
      <color indexed="8"/>
      <name val="Arial"/>
      <family val="2"/>
    </font>
    <font>
      <b/>
      <sz val="10"/>
      <color rgb="FFFF0000"/>
      <name val="Arial"/>
      <family val="2"/>
    </font>
    <font>
      <sz val="10"/>
      <color theme="3" tint="0.39997558519241921"/>
      <name val="Arial"/>
      <family val="2"/>
    </font>
    <font>
      <b/>
      <sz val="11"/>
      <color rgb="FF7030A0"/>
      <name val="Calibri"/>
      <family val="2"/>
      <scheme val="minor"/>
    </font>
    <font>
      <sz val="10"/>
      <color indexed="60"/>
      <name val="Arial"/>
      <family val="2"/>
    </font>
    <font>
      <sz val="10"/>
      <color indexed="8"/>
      <name val="Arial"/>
      <family val="2"/>
    </font>
    <font>
      <sz val="8"/>
      <color indexed="8"/>
      <name val="Arial"/>
      <family val="2"/>
    </font>
    <font>
      <b/>
      <sz val="10"/>
      <color rgb="FF0070C0"/>
      <name val="Arial"/>
      <family val="2"/>
    </font>
    <font>
      <sz val="11"/>
      <color rgb="FF0070C0"/>
      <name val="Calibri"/>
      <family val="2"/>
      <scheme val="minor"/>
    </font>
    <font>
      <b/>
      <sz val="10"/>
      <color theme="3" tint="0.39997558519241921"/>
      <name val="Arial"/>
      <family val="2"/>
    </font>
    <font>
      <b/>
      <sz val="10"/>
      <color theme="4"/>
      <name val="Arial"/>
      <family val="2"/>
    </font>
    <font>
      <b/>
      <sz val="10"/>
      <color indexed="8"/>
      <name val="Arial"/>
      <family val="2"/>
    </font>
    <font>
      <sz val="10"/>
      <name val="Calibri"/>
      <family val="2"/>
      <scheme val="minor"/>
    </font>
    <font>
      <sz val="8"/>
      <name val="Calibri"/>
      <family val="2"/>
      <scheme val="minor"/>
    </font>
    <font>
      <sz val="11"/>
      <color rgb="FF000000"/>
      <name val="Calibri"/>
      <family val="2"/>
      <scheme val="minor"/>
    </font>
    <font>
      <b/>
      <sz val="10"/>
      <color rgb="FF000000"/>
      <name val="Arial"/>
      <family val="2"/>
    </font>
    <font>
      <b/>
      <sz val="11"/>
      <color rgb="FF000000"/>
      <name val="Calibri"/>
      <family val="2"/>
      <scheme val="minor"/>
    </font>
    <font>
      <b/>
      <sz val="14"/>
      <color rgb="FF000000"/>
      <name val="Arial"/>
      <family val="2"/>
    </font>
    <font>
      <sz val="11"/>
      <name val="Calibri"/>
      <family val="2"/>
      <scheme val="minor"/>
    </font>
    <font>
      <b/>
      <sz val="11"/>
      <name val="Calibri"/>
      <family val="2"/>
      <scheme val="minor"/>
    </font>
    <font>
      <sz val="10"/>
      <color rgb="FF000000"/>
      <name val="Arial"/>
      <family val="2"/>
    </font>
    <font>
      <sz val="10"/>
      <color theme="1"/>
      <name val="Arial"/>
      <family val="2"/>
    </font>
    <font>
      <sz val="11"/>
      <color rgb="FF000000"/>
      <name val="Calibri"/>
      <family val="2"/>
    </font>
    <font>
      <b/>
      <sz val="11"/>
      <color rgb="FF000000"/>
      <name val="Calibri"/>
      <family val="2"/>
    </font>
    <font>
      <b/>
      <sz val="14"/>
      <color rgb="FF000000"/>
      <name val="Calibri"/>
      <family val="2"/>
      <scheme val="minor"/>
    </font>
    <font>
      <sz val="11"/>
      <color rgb="FF000000"/>
      <name val="Arial"/>
      <family val="2"/>
    </font>
    <font>
      <b/>
      <sz val="10"/>
      <color rgb="FF000000"/>
      <name val="Arial"/>
      <family val="2"/>
    </font>
    <font>
      <sz val="9"/>
      <color rgb="FF000000"/>
      <name val="Arial"/>
      <family val="2"/>
    </font>
    <font>
      <sz val="10"/>
      <color rgb="FF000000"/>
      <name val="Calibri"/>
      <family val="2"/>
      <scheme val="minor"/>
    </font>
    <font>
      <sz val="11"/>
      <name val="Arial"/>
      <family val="2"/>
    </font>
    <font>
      <u/>
      <sz val="11"/>
      <color theme="10"/>
      <name val="Calibri"/>
      <family val="2"/>
      <scheme val="minor"/>
    </font>
    <font>
      <b/>
      <sz val="14"/>
      <name val="Calibri"/>
      <family val="2"/>
      <scheme val="minor"/>
    </font>
    <font>
      <b/>
      <sz val="14"/>
      <name val="Arial"/>
      <family val="2"/>
    </font>
    <font>
      <b/>
      <sz val="10"/>
      <name val="Calibri"/>
      <family val="2"/>
      <scheme val="minor"/>
    </font>
    <font>
      <b/>
      <u/>
      <sz val="10"/>
      <name val="Calibri"/>
      <family val="2"/>
      <scheme val="minor"/>
    </font>
    <font>
      <sz val="8"/>
      <color theme="1"/>
      <name val="Calibri"/>
      <family val="2"/>
      <scheme val="minor"/>
    </font>
    <font>
      <sz val="10"/>
      <color theme="1"/>
      <name val="Calibri"/>
      <family val="2"/>
      <scheme val="minor"/>
    </font>
    <font>
      <b/>
      <sz val="14"/>
      <color theme="1"/>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8"/>
        <bgColor indexed="64"/>
      </patternFill>
    </fill>
    <fill>
      <patternFill patternType="solid">
        <fgColor theme="0"/>
        <bgColor rgb="FF000000"/>
      </patternFill>
    </fill>
  </fills>
  <borders count="50">
    <border>
      <left/>
      <right/>
      <top/>
      <bottom/>
      <diagonal/>
    </border>
    <border>
      <left/>
      <right/>
      <top style="thin">
        <color auto="1"/>
      </top>
      <bottom style="thin">
        <color auto="1"/>
      </bottom>
      <diagonal/>
    </border>
    <border>
      <left/>
      <right/>
      <top style="medium">
        <color auto="1"/>
      </top>
      <bottom style="medium">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auto="1"/>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auto="1"/>
      </left>
      <right/>
      <top style="medium">
        <color indexed="64"/>
      </top>
      <bottom style="medium">
        <color indexed="64"/>
      </bottom>
      <diagonal/>
    </border>
    <border>
      <left/>
      <right style="thin">
        <color indexed="64"/>
      </right>
      <top/>
      <bottom style="thin">
        <color auto="1"/>
      </bottom>
      <diagonal/>
    </border>
    <border>
      <left style="thin">
        <color auto="1"/>
      </left>
      <right style="thin">
        <color auto="1"/>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auto="1"/>
      </bottom>
      <diagonal/>
    </border>
    <border>
      <left style="thin">
        <color rgb="FF000000"/>
      </left>
      <right style="thin">
        <color rgb="FF000000"/>
      </right>
      <top style="thin">
        <color rgb="FF000000"/>
      </top>
      <bottom/>
      <diagonal/>
    </border>
    <border>
      <left style="thin">
        <color indexed="64"/>
      </left>
      <right/>
      <top style="thin">
        <color indexed="64"/>
      </top>
      <bottom style="medium">
        <color indexed="64"/>
      </bottom>
      <diagonal/>
    </border>
    <border>
      <left style="thin">
        <color indexed="64"/>
      </left>
      <right/>
      <top/>
      <bottom style="thin">
        <color auto="1"/>
      </bottom>
      <diagonal/>
    </border>
    <border>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auto="1"/>
      </left>
      <right style="thin">
        <color auto="1"/>
      </right>
      <top style="thin">
        <color rgb="FF000000"/>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s>
  <cellStyleXfs count="24">
    <xf numFmtId="0" fontId="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2"/>
    <xf numFmtId="0" fontId="8" fillId="0" borderId="0"/>
    <xf numFmtId="0" fontId="8" fillId="0" borderId="0"/>
    <xf numFmtId="0" fontId="8" fillId="0" borderId="0"/>
    <xf numFmtId="0" fontId="8" fillId="0" borderId="0"/>
    <xf numFmtId="0" fontId="8" fillId="0" borderId="0"/>
    <xf numFmtId="0" fontId="27" fillId="0" borderId="0"/>
    <xf numFmtId="0" fontId="8" fillId="0" borderId="0"/>
    <xf numFmtId="0" fontId="8" fillId="0" borderId="0"/>
    <xf numFmtId="0" fontId="27" fillId="0" borderId="0"/>
    <xf numFmtId="0" fontId="8" fillId="0" borderId="0"/>
    <xf numFmtId="0" fontId="8" fillId="0" borderId="0"/>
    <xf numFmtId="0" fontId="8" fillId="0" borderId="0"/>
    <xf numFmtId="0" fontId="8" fillId="0" borderId="0"/>
    <xf numFmtId="0" fontId="59" fillId="0" borderId="0" applyNumberFormat="0" applyFill="0" applyBorder="0" applyAlignment="0" applyProtection="0"/>
  </cellStyleXfs>
  <cellXfs count="550">
    <xf numFmtId="0" fontId="0" fillId="0" borderId="0" xfId="0"/>
    <xf numFmtId="0" fontId="0" fillId="0" borderId="0" xfId="0" applyAlignment="1">
      <alignment wrapText="1"/>
    </xf>
    <xf numFmtId="0" fontId="5" fillId="0" borderId="0" xfId="0" applyFont="1"/>
    <xf numFmtId="0" fontId="3" fillId="0" borderId="0" xfId="0" applyFont="1"/>
    <xf numFmtId="0" fontId="9" fillId="0" borderId="0" xfId="1" applyFont="1" applyAlignment="1">
      <alignment wrapText="1"/>
    </xf>
    <xf numFmtId="0" fontId="8" fillId="0" borderId="0" xfId="1" applyAlignment="1">
      <alignment wrapText="1"/>
    </xf>
    <xf numFmtId="0" fontId="8" fillId="0" borderId="0" xfId="1"/>
    <xf numFmtId="0" fontId="11" fillId="0" borderId="0" xfId="0" applyFont="1"/>
    <xf numFmtId="0" fontId="9" fillId="0" borderId="0" xfId="1" applyFont="1" applyAlignment="1">
      <alignment horizontal="right" wrapText="1"/>
    </xf>
    <xf numFmtId="0" fontId="7" fillId="0" borderId="0" xfId="0" applyFont="1"/>
    <xf numFmtId="0" fontId="13" fillId="0" borderId="0" xfId="0" applyFont="1"/>
    <xf numFmtId="0" fontId="2" fillId="0" borderId="0" xfId="0" applyFont="1"/>
    <xf numFmtId="0" fontId="7" fillId="0" borderId="0" xfId="2" applyFont="1" applyAlignment="1">
      <alignment wrapText="1"/>
    </xf>
    <xf numFmtId="0" fontId="4" fillId="0" borderId="0" xfId="2" applyFont="1" applyAlignment="1">
      <alignment horizontal="right" vertical="top" wrapText="1"/>
    </xf>
    <xf numFmtId="0" fontId="4" fillId="0" borderId="0" xfId="2" applyFont="1" applyAlignment="1">
      <alignment horizontal="right" wrapText="1"/>
    </xf>
    <xf numFmtId="0" fontId="4" fillId="0" borderId="0" xfId="0" applyFont="1"/>
    <xf numFmtId="0" fontId="8" fillId="4" borderId="0" xfId="1" applyFill="1"/>
    <xf numFmtId="0" fontId="8" fillId="0" borderId="0" xfId="0" applyFont="1"/>
    <xf numFmtId="0" fontId="10" fillId="0" borderId="0" xfId="1" applyFont="1"/>
    <xf numFmtId="0" fontId="8" fillId="4" borderId="0" xfId="0" applyFont="1" applyFill="1"/>
    <xf numFmtId="0" fontId="4" fillId="0" borderId="0" xfId="2" applyFont="1" applyAlignment="1">
      <alignment wrapText="1"/>
    </xf>
    <xf numFmtId="0" fontId="15" fillId="0" borderId="0" xfId="0" applyFont="1"/>
    <xf numFmtId="0" fontId="0" fillId="2" borderId="0" xfId="0" applyFill="1" applyAlignment="1">
      <alignment wrapText="1"/>
    </xf>
    <xf numFmtId="0" fontId="19" fillId="0" borderId="0" xfId="0" applyFont="1"/>
    <xf numFmtId="0" fontId="20" fillId="0" borderId="0" xfId="0" applyFont="1"/>
    <xf numFmtId="0" fontId="21" fillId="0" borderId="0" xfId="0" applyFont="1"/>
    <xf numFmtId="164" fontId="23" fillId="0" borderId="0" xfId="11" applyNumberFormat="1" applyFont="1" applyAlignment="1">
      <alignment horizontal="right" vertical="top"/>
    </xf>
    <xf numFmtId="164" fontId="23" fillId="0" borderId="0" xfId="13" applyNumberFormat="1" applyFont="1" applyAlignment="1">
      <alignment horizontal="right" vertical="top"/>
    </xf>
    <xf numFmtId="0" fontId="25" fillId="0" borderId="0" xfId="0" applyFont="1"/>
    <xf numFmtId="0" fontId="24" fillId="5" borderId="0" xfId="0" applyFont="1" applyFill="1"/>
    <xf numFmtId="164" fontId="20" fillId="0" borderId="0" xfId="0" applyNumberFormat="1" applyFont="1"/>
    <xf numFmtId="0" fontId="9" fillId="0" borderId="0" xfId="1" applyFont="1" applyAlignment="1">
      <alignment horizontal="left" wrapText="1"/>
    </xf>
    <xf numFmtId="0" fontId="7" fillId="0" borderId="0" xfId="2" applyFont="1" applyAlignment="1">
      <alignment horizontal="left" wrapText="1"/>
    </xf>
    <xf numFmtId="0" fontId="26" fillId="6" borderId="0" xfId="0" applyFont="1" applyFill="1"/>
    <xf numFmtId="0" fontId="0" fillId="6" borderId="0" xfId="0" applyFill="1"/>
    <xf numFmtId="0" fontId="8" fillId="0" borderId="0" xfId="1" applyAlignment="1">
      <alignment horizontal="left" vertical="top"/>
    </xf>
    <xf numFmtId="0" fontId="6" fillId="0" borderId="0" xfId="0" applyFont="1"/>
    <xf numFmtId="0" fontId="0" fillId="0" borderId="0" xfId="0" applyAlignment="1">
      <alignment vertical="center"/>
    </xf>
    <xf numFmtId="0" fontId="0" fillId="6" borderId="0" xfId="0" applyFill="1" applyAlignment="1">
      <alignment horizontal="left" wrapText="1"/>
    </xf>
    <xf numFmtId="0" fontId="7" fillId="0" borderId="0" xfId="2" applyFont="1" applyAlignment="1">
      <alignment horizontal="center" wrapText="1"/>
    </xf>
    <xf numFmtId="0" fontId="7" fillId="0" borderId="0" xfId="2" applyFont="1" applyAlignment="1">
      <alignment vertical="top"/>
    </xf>
    <xf numFmtId="0" fontId="3" fillId="3" borderId="0" xfId="0" applyFont="1" applyFill="1" applyAlignment="1">
      <alignment horizontal="center"/>
    </xf>
    <xf numFmtId="0" fontId="0" fillId="0" borderId="0" xfId="0" applyAlignment="1">
      <alignment horizontal="center"/>
    </xf>
    <xf numFmtId="0" fontId="9" fillId="0" borderId="0" xfId="1" applyFont="1"/>
    <xf numFmtId="0" fontId="9" fillId="0" borderId="0" xfId="0" applyFont="1"/>
    <xf numFmtId="0" fontId="31" fillId="0" borderId="0" xfId="1" applyFont="1"/>
    <xf numFmtId="0" fontId="31" fillId="0" borderId="0" xfId="0" applyFont="1"/>
    <xf numFmtId="0" fontId="7" fillId="0" borderId="0" xfId="0" applyFont="1" applyAlignment="1">
      <alignment vertical="top"/>
    </xf>
    <xf numFmtId="0" fontId="9" fillId="0" borderId="0" xfId="2" applyFont="1" applyAlignment="1">
      <alignment vertical="top" wrapText="1"/>
    </xf>
    <xf numFmtId="0" fontId="28" fillId="0" borderId="0" xfId="0" applyFont="1" applyAlignment="1">
      <alignment horizontal="center"/>
    </xf>
    <xf numFmtId="0" fontId="30" fillId="0" borderId="0" xfId="2" applyFont="1" applyAlignment="1">
      <alignment horizontal="center" wrapText="1"/>
    </xf>
    <xf numFmtId="0" fontId="4" fillId="0" borderId="0" xfId="9" applyFont="1" applyBorder="1"/>
    <xf numFmtId="0" fontId="4" fillId="0" borderId="0" xfId="3" applyFont="1" applyAlignment="1">
      <alignment vertical="top" wrapText="1"/>
    </xf>
    <xf numFmtId="0" fontId="9" fillId="0" borderId="0" xfId="3" applyFont="1" applyAlignment="1">
      <alignment vertical="top" wrapText="1"/>
    </xf>
    <xf numFmtId="0" fontId="12" fillId="0" borderId="0" xfId="1" applyFont="1"/>
    <xf numFmtId="0" fontId="12" fillId="0" borderId="0" xfId="0" applyFont="1"/>
    <xf numFmtId="0" fontId="32" fillId="0" borderId="0" xfId="0" applyFont="1"/>
    <xf numFmtId="164" fontId="0" fillId="0" borderId="0" xfId="0" applyNumberFormat="1"/>
    <xf numFmtId="164" fontId="7" fillId="0" borderId="0" xfId="0" applyNumberFormat="1" applyFont="1"/>
    <xf numFmtId="164" fontId="34" fillId="0" borderId="0" xfId="11" applyNumberFormat="1" applyFont="1" applyAlignment="1">
      <alignment horizontal="right" vertical="top"/>
    </xf>
    <xf numFmtId="164" fontId="34" fillId="0" borderId="0" xfId="12" applyNumberFormat="1" applyFont="1" applyAlignment="1">
      <alignment horizontal="right" vertical="top"/>
    </xf>
    <xf numFmtId="164" fontId="34" fillId="0" borderId="0" xfId="12" applyNumberFormat="1" applyFont="1" applyAlignment="1">
      <alignment horizontal="right" vertical="top" wrapText="1"/>
    </xf>
    <xf numFmtId="164" fontId="34" fillId="0" borderId="0" xfId="14" applyNumberFormat="1" applyFont="1" applyAlignment="1">
      <alignment horizontal="right" vertical="top"/>
    </xf>
    <xf numFmtId="164" fontId="29" fillId="0" borderId="0" xfId="18" applyNumberFormat="1" applyFont="1" applyAlignment="1">
      <alignment horizontal="right" vertical="center"/>
    </xf>
    <xf numFmtId="0" fontId="35" fillId="0" borderId="0" xfId="19" applyFont="1" applyAlignment="1">
      <alignment horizontal="left" vertical="top" wrapText="1"/>
    </xf>
    <xf numFmtId="164" fontId="35" fillId="0" borderId="0" xfId="19" applyNumberFormat="1" applyFont="1" applyAlignment="1">
      <alignment horizontal="right" vertical="center"/>
    </xf>
    <xf numFmtId="0" fontId="8" fillId="0" borderId="0" xfId="3" applyAlignment="1">
      <alignment horizontal="right" vertical="top" wrapText="1"/>
    </xf>
    <xf numFmtId="0" fontId="8" fillId="0" borderId="0" xfId="0" applyFont="1" applyAlignment="1">
      <alignment horizontal="left" vertical="top"/>
    </xf>
    <xf numFmtId="164" fontId="33" fillId="0" borderId="0" xfId="3" applyNumberFormat="1" applyFont="1" applyAlignment="1">
      <alignment horizontal="right" vertical="top"/>
    </xf>
    <xf numFmtId="1" fontId="4" fillId="0" borderId="0" xfId="2" applyNumberFormat="1" applyFont="1" applyAlignment="1">
      <alignment wrapText="1"/>
    </xf>
    <xf numFmtId="0" fontId="36" fillId="0" borderId="0" xfId="0" applyFont="1"/>
    <xf numFmtId="0" fontId="37" fillId="0" borderId="0" xfId="0" applyFont="1"/>
    <xf numFmtId="0" fontId="38" fillId="0" borderId="0" xfId="0" applyFont="1"/>
    <xf numFmtId="164" fontId="38" fillId="0" borderId="0" xfId="16" applyNumberFormat="1" applyFont="1" applyAlignment="1">
      <alignment vertical="center"/>
    </xf>
    <xf numFmtId="164" fontId="38" fillId="0" borderId="0" xfId="0" applyNumberFormat="1" applyFont="1"/>
    <xf numFmtId="0" fontId="38" fillId="0" borderId="0" xfId="1" applyFont="1"/>
    <xf numFmtId="0" fontId="38" fillId="4" borderId="0" xfId="1" applyFont="1" applyFill="1"/>
    <xf numFmtId="0" fontId="38" fillId="4" borderId="0" xfId="0" applyFont="1" applyFill="1"/>
    <xf numFmtId="0" fontId="39" fillId="0" borderId="0" xfId="0" applyFont="1"/>
    <xf numFmtId="0" fontId="30" fillId="0" borderId="0" xfId="0" applyFont="1"/>
    <xf numFmtId="0" fontId="13" fillId="0" borderId="0" xfId="0" applyFont="1" applyAlignment="1">
      <alignment vertical="center"/>
    </xf>
    <xf numFmtId="0" fontId="38" fillId="0" borderId="0" xfId="0" applyFont="1" applyAlignment="1">
      <alignment horizontal="left" vertical="top"/>
    </xf>
    <xf numFmtId="164" fontId="33" fillId="0" borderId="0" xfId="16" applyNumberFormat="1" applyFont="1" applyAlignment="1">
      <alignment horizontal="right" vertical="top"/>
    </xf>
    <xf numFmtId="164" fontId="40" fillId="0" borderId="0" xfId="16" applyNumberFormat="1" applyFont="1" applyAlignment="1">
      <alignment vertical="center"/>
    </xf>
    <xf numFmtId="164" fontId="4" fillId="0" borderId="0" xfId="0" applyNumberFormat="1" applyFont="1"/>
    <xf numFmtId="0" fontId="7" fillId="0" borderId="0" xfId="0" applyFont="1" applyAlignment="1">
      <alignment horizontal="left" wrapText="1"/>
    </xf>
    <xf numFmtId="0" fontId="41" fillId="0" borderId="0" xfId="0" applyFont="1"/>
    <xf numFmtId="164" fontId="36" fillId="0" borderId="0" xfId="20" applyNumberFormat="1" applyFont="1" applyAlignment="1">
      <alignment horizontal="right" vertical="top"/>
    </xf>
    <xf numFmtId="165" fontId="36" fillId="0" borderId="0" xfId="20" applyNumberFormat="1" applyFont="1" applyAlignment="1">
      <alignment horizontal="right" vertical="top"/>
    </xf>
    <xf numFmtId="0" fontId="7" fillId="0" borderId="0" xfId="0" applyFont="1" applyAlignment="1">
      <alignment wrapText="1"/>
    </xf>
    <xf numFmtId="0" fontId="4" fillId="0" borderId="0" xfId="4" applyFont="1" applyAlignment="1">
      <alignment horizontal="left" wrapText="1"/>
    </xf>
    <xf numFmtId="0" fontId="38" fillId="0" borderId="0" xfId="9" applyFont="1" applyBorder="1"/>
    <xf numFmtId="0" fontId="0" fillId="0" borderId="4" xfId="0" applyBorder="1"/>
    <xf numFmtId="1" fontId="31" fillId="0" borderId="0" xfId="0" applyNumberFormat="1" applyFont="1"/>
    <xf numFmtId="164" fontId="8" fillId="0" borderId="0" xfId="1" applyNumberFormat="1"/>
    <xf numFmtId="0" fontId="9" fillId="0" borderId="11" xfId="2" applyFont="1" applyBorder="1" applyAlignment="1">
      <alignment vertical="top" wrapText="1"/>
    </xf>
    <xf numFmtId="0" fontId="17" fillId="0" borderId="3" xfId="10" applyFont="1" applyBorder="1"/>
    <xf numFmtId="0" fontId="18" fillId="0" borderId="3" xfId="10" applyFont="1" applyBorder="1"/>
    <xf numFmtId="0" fontId="21" fillId="0" borderId="4" xfId="0" applyFont="1" applyBorder="1"/>
    <xf numFmtId="164" fontId="22" fillId="0" borderId="4" xfId="11" applyNumberFormat="1" applyFont="1" applyBorder="1" applyAlignment="1">
      <alignment horizontal="right" vertical="top"/>
    </xf>
    <xf numFmtId="164" fontId="22" fillId="0" borderId="4" xfId="12" applyNumberFormat="1" applyFont="1" applyBorder="1" applyAlignment="1">
      <alignment horizontal="right" vertical="top"/>
    </xf>
    <xf numFmtId="164" fontId="17" fillId="0" borderId="4" xfId="11" applyNumberFormat="1" applyFont="1" applyBorder="1" applyAlignment="1">
      <alignment horizontal="right" vertical="center"/>
    </xf>
    <xf numFmtId="0" fontId="17" fillId="4" borderId="4" xfId="1" applyFont="1" applyFill="1" applyBorder="1" applyAlignment="1">
      <alignment wrapText="1"/>
    </xf>
    <xf numFmtId="165" fontId="20" fillId="0" borderId="4" xfId="0" applyNumberFormat="1" applyFont="1" applyBorder="1"/>
    <xf numFmtId="165" fontId="18" fillId="0" borderId="4" xfId="0" applyNumberFormat="1" applyFont="1" applyBorder="1"/>
    <xf numFmtId="0" fontId="20" fillId="0" borderId="4" xfId="0" applyFont="1" applyBorder="1"/>
    <xf numFmtId="164" fontId="23" fillId="0" borderId="4" xfId="11" applyNumberFormat="1" applyFont="1" applyBorder="1" applyAlignment="1">
      <alignment horizontal="right" vertical="top"/>
    </xf>
    <xf numFmtId="164" fontId="21" fillId="0" borderId="4" xfId="0" applyNumberFormat="1" applyFont="1" applyBorder="1"/>
    <xf numFmtId="164" fontId="20" fillId="0" borderId="4" xfId="0" applyNumberFormat="1" applyFont="1" applyBorder="1"/>
    <xf numFmtId="0" fontId="24" fillId="0" borderId="4" xfId="0" applyFont="1" applyBorder="1"/>
    <xf numFmtId="164" fontId="23" fillId="0" borderId="4" xfId="12" applyNumberFormat="1" applyFont="1" applyBorder="1" applyAlignment="1">
      <alignment horizontal="right" vertical="top"/>
    </xf>
    <xf numFmtId="164" fontId="23" fillId="0" borderId="4" xfId="12" applyNumberFormat="1" applyFont="1" applyBorder="1" applyAlignment="1">
      <alignment horizontal="right" vertical="top" wrapText="1"/>
    </xf>
    <xf numFmtId="164" fontId="23" fillId="0" borderId="4" xfId="14" applyNumberFormat="1" applyFont="1" applyBorder="1" applyAlignment="1">
      <alignment horizontal="right" vertical="top"/>
    </xf>
    <xf numFmtId="0" fontId="0" fillId="0" borderId="3" xfId="0" applyBorder="1"/>
    <xf numFmtId="0" fontId="7" fillId="0" borderId="11" xfId="0" applyFont="1" applyBorder="1"/>
    <xf numFmtId="0" fontId="7" fillId="0" borderId="11" xfId="2" applyFont="1" applyBorder="1" applyAlignment="1">
      <alignment wrapText="1"/>
    </xf>
    <xf numFmtId="0" fontId="43" fillId="0" borderId="0" xfId="0" applyFont="1"/>
    <xf numFmtId="0" fontId="44" fillId="0" borderId="0" xfId="0" applyFont="1"/>
    <xf numFmtId="0" fontId="49" fillId="0" borderId="0" xfId="2" applyFont="1" applyAlignment="1">
      <alignment wrapText="1"/>
    </xf>
    <xf numFmtId="0" fontId="0" fillId="0" borderId="20" xfId="0" applyBorder="1"/>
    <xf numFmtId="0" fontId="0" fillId="0" borderId="0" xfId="0" applyAlignment="1">
      <alignment vertical="top" wrapText="1"/>
    </xf>
    <xf numFmtId="0" fontId="9" fillId="0" borderId="4" xfId="2" applyFont="1" applyBorder="1" applyAlignment="1">
      <alignment horizontal="center" wrapText="1"/>
    </xf>
    <xf numFmtId="0" fontId="44" fillId="0" borderId="4" xfId="1" applyFont="1" applyBorder="1" applyAlignment="1">
      <alignment wrapText="1"/>
    </xf>
    <xf numFmtId="164" fontId="13" fillId="0" borderId="4" xfId="15" applyNumberFormat="1" applyFont="1" applyBorder="1" applyAlignment="1">
      <alignment horizontal="right" vertical="top"/>
    </xf>
    <xf numFmtId="0" fontId="44" fillId="0" borderId="4" xfId="9" applyFont="1" applyBorder="1"/>
    <xf numFmtId="164" fontId="44" fillId="0" borderId="4" xfId="20" applyNumberFormat="1" applyFont="1" applyBorder="1" applyAlignment="1">
      <alignment horizontal="right" vertical="top"/>
    </xf>
    <xf numFmtId="0" fontId="44" fillId="0" borderId="4" xfId="1" applyFont="1" applyBorder="1" applyAlignment="1">
      <alignment horizontal="left" wrapText="1"/>
    </xf>
    <xf numFmtId="0" fontId="44" fillId="0" borderId="4" xfId="0" applyFont="1" applyBorder="1" applyAlignment="1">
      <alignment wrapText="1"/>
    </xf>
    <xf numFmtId="0" fontId="13" fillId="0" borderId="0" xfId="1" applyFont="1"/>
    <xf numFmtId="0" fontId="13" fillId="0" borderId="20" xfId="0" applyFont="1" applyBorder="1"/>
    <xf numFmtId="0" fontId="44" fillId="0" borderId="5" xfId="2" applyFont="1" applyBorder="1" applyAlignment="1">
      <alignment vertical="top" wrapText="1"/>
    </xf>
    <xf numFmtId="165" fontId="13" fillId="0" borderId="4" xfId="15" applyNumberFormat="1" applyFont="1" applyBorder="1" applyAlignment="1">
      <alignment horizontal="right" vertical="top"/>
    </xf>
    <xf numFmtId="164" fontId="13" fillId="0" borderId="5" xfId="15" applyNumberFormat="1" applyFont="1" applyBorder="1" applyAlignment="1">
      <alignment horizontal="right" vertical="top"/>
    </xf>
    <xf numFmtId="2" fontId="13" fillId="0" borderId="4" xfId="1" applyNumberFormat="1" applyFont="1" applyBorder="1"/>
    <xf numFmtId="0" fontId="44" fillId="0" borderId="4" xfId="9" applyFont="1" applyBorder="1" applyAlignment="1">
      <alignment vertical="top"/>
    </xf>
    <xf numFmtId="165" fontId="44" fillId="0" borderId="4" xfId="20" applyNumberFormat="1" applyFont="1" applyBorder="1" applyAlignment="1">
      <alignment horizontal="right" vertical="top"/>
    </xf>
    <xf numFmtId="164" fontId="44" fillId="0" borderId="5" xfId="20" applyNumberFormat="1" applyFont="1" applyBorder="1" applyAlignment="1">
      <alignment horizontal="right" vertical="top"/>
    </xf>
    <xf numFmtId="2" fontId="44" fillId="0" borderId="7" xfId="1" applyNumberFormat="1" applyFont="1" applyBorder="1"/>
    <xf numFmtId="0" fontId="44" fillId="0" borderId="1" xfId="0" applyFont="1" applyBorder="1"/>
    <xf numFmtId="0" fontId="44" fillId="0" borderId="4" xfId="0" applyFont="1" applyBorder="1"/>
    <xf numFmtId="165" fontId="13" fillId="0" borderId="4" xfId="20" applyNumberFormat="1" applyFont="1" applyBorder="1" applyAlignment="1">
      <alignment horizontal="right" vertical="top"/>
    </xf>
    <xf numFmtId="164" fontId="13" fillId="0" borderId="4" xfId="20" applyNumberFormat="1" applyFont="1" applyBorder="1" applyAlignment="1">
      <alignment horizontal="right" vertical="top"/>
    </xf>
    <xf numFmtId="164" fontId="13" fillId="0" borderId="5" xfId="20" applyNumberFormat="1" applyFont="1" applyBorder="1" applyAlignment="1">
      <alignment horizontal="right" vertical="top"/>
    </xf>
    <xf numFmtId="2" fontId="44" fillId="0" borderId="4" xfId="1" applyNumberFormat="1" applyFont="1" applyBorder="1"/>
    <xf numFmtId="0" fontId="51" fillId="0" borderId="0" xfId="0" applyFont="1" applyAlignment="1">
      <alignment wrapText="1"/>
    </xf>
    <xf numFmtId="0" fontId="44" fillId="0" borderId="3" xfId="1" applyFont="1" applyBorder="1" applyAlignment="1">
      <alignment wrapText="1"/>
    </xf>
    <xf numFmtId="0" fontId="44" fillId="0" borderId="5" xfId="9" applyFont="1" applyBorder="1" applyAlignment="1">
      <alignment vertical="top"/>
    </xf>
    <xf numFmtId="164" fontId="44" fillId="0" borderId="0" xfId="20" applyNumberFormat="1" applyFont="1" applyAlignment="1">
      <alignment horizontal="right" vertical="top"/>
    </xf>
    <xf numFmtId="165" fontId="44" fillId="0" borderId="0" xfId="20" applyNumberFormat="1" applyFont="1" applyAlignment="1">
      <alignment horizontal="right" vertical="top"/>
    </xf>
    <xf numFmtId="2" fontId="13" fillId="0" borderId="0" xfId="1" applyNumberFormat="1" applyFont="1"/>
    <xf numFmtId="2" fontId="13" fillId="0" borderId="4" xfId="3" applyNumberFormat="1" applyFont="1" applyBorder="1" applyAlignment="1">
      <alignment vertical="top" wrapText="1"/>
    </xf>
    <xf numFmtId="2" fontId="44" fillId="0" borderId="4" xfId="3" applyNumberFormat="1" applyFont="1" applyBorder="1" applyAlignment="1">
      <alignment vertical="top" wrapText="1"/>
    </xf>
    <xf numFmtId="164" fontId="44" fillId="0" borderId="1" xfId="20" applyNumberFormat="1" applyFont="1" applyBorder="1" applyAlignment="1">
      <alignment horizontal="right" vertical="top"/>
    </xf>
    <xf numFmtId="164" fontId="44" fillId="0" borderId="7" xfId="20" applyNumberFormat="1" applyFont="1" applyBorder="1" applyAlignment="1">
      <alignment horizontal="right" vertical="top"/>
    </xf>
    <xf numFmtId="164" fontId="44" fillId="0" borderId="38" xfId="20" applyNumberFormat="1" applyFont="1" applyBorder="1" applyAlignment="1">
      <alignment horizontal="right" vertical="top"/>
    </xf>
    <xf numFmtId="2" fontId="44" fillId="0" borderId="1" xfId="3" applyNumberFormat="1" applyFont="1" applyBorder="1" applyAlignment="1">
      <alignment vertical="top" wrapText="1"/>
    </xf>
    <xf numFmtId="0" fontId="44" fillId="0" borderId="7" xfId="9" applyFont="1" applyBorder="1" applyAlignment="1">
      <alignment vertical="top"/>
    </xf>
    <xf numFmtId="0" fontId="44" fillId="0" borderId="8" xfId="0" applyFont="1" applyBorder="1"/>
    <xf numFmtId="0" fontId="44" fillId="0" borderId="38" xfId="9" applyFont="1" applyBorder="1" applyAlignment="1">
      <alignment vertical="top"/>
    </xf>
    <xf numFmtId="2" fontId="13" fillId="0" borderId="4" xfId="0" applyNumberFormat="1" applyFont="1" applyBorder="1"/>
    <xf numFmtId="2" fontId="44" fillId="0" borderId="4" xfId="0" applyNumberFormat="1" applyFont="1" applyBorder="1"/>
    <xf numFmtId="0" fontId="13" fillId="0" borderId="0" xfId="1" applyFont="1" applyAlignment="1">
      <alignment wrapText="1"/>
    </xf>
    <xf numFmtId="0" fontId="53" fillId="0" borderId="0" xfId="0" applyFont="1"/>
    <xf numFmtId="0" fontId="46" fillId="0" borderId="0" xfId="0" applyFont="1"/>
    <xf numFmtId="0" fontId="13" fillId="0" borderId="0" xfId="2" applyFont="1"/>
    <xf numFmtId="0" fontId="13" fillId="0" borderId="0" xfId="2" applyFont="1" applyAlignment="1">
      <alignment wrapText="1"/>
    </xf>
    <xf numFmtId="0" fontId="13" fillId="0" borderId="0" xfId="2" applyFont="1" applyAlignment="1">
      <alignment horizontal="left" wrapText="1"/>
    </xf>
    <xf numFmtId="0" fontId="44" fillId="0" borderId="6" xfId="2" applyFont="1" applyBorder="1" applyAlignment="1">
      <alignment horizontal="center" wrapText="1"/>
    </xf>
    <xf numFmtId="0" fontId="44" fillId="0" borderId="4" xfId="2" applyFont="1" applyBorder="1" applyAlignment="1">
      <alignment horizontal="center" wrapText="1"/>
    </xf>
    <xf numFmtId="0" fontId="44" fillId="0" borderId="5" xfId="2" applyFont="1" applyBorder="1" applyAlignment="1">
      <alignment horizontal="center" wrapText="1"/>
    </xf>
    <xf numFmtId="164" fontId="13" fillId="0" borderId="4" xfId="15" applyNumberFormat="1" applyFont="1" applyBorder="1" applyAlignment="1">
      <alignment horizontal="center" vertical="top"/>
    </xf>
    <xf numFmtId="0" fontId="44" fillId="0" borderId="4" xfId="9" applyFont="1" applyBorder="1" applyAlignment="1">
      <alignment horizontal="left" vertical="top"/>
    </xf>
    <xf numFmtId="0" fontId="44" fillId="0" borderId="4" xfId="9" applyFont="1" applyBorder="1" applyAlignment="1">
      <alignment horizontal="center" vertical="top"/>
    </xf>
    <xf numFmtId="0" fontId="54" fillId="0" borderId="0" xfId="0" applyFont="1" applyAlignment="1">
      <alignment horizontal="left" vertical="center"/>
    </xf>
    <xf numFmtId="0" fontId="44" fillId="0" borderId="0" xfId="1" applyFont="1" applyAlignment="1">
      <alignment wrapText="1"/>
    </xf>
    <xf numFmtId="164" fontId="44" fillId="0" borderId="0" xfId="8" applyNumberFormat="1" applyFont="1" applyAlignment="1">
      <alignment horizontal="right" vertical="center"/>
    </xf>
    <xf numFmtId="0" fontId="44" fillId="0" borderId="4" xfId="1" applyFont="1" applyBorder="1" applyAlignment="1">
      <alignment horizontal="center" vertical="center" wrapText="1"/>
    </xf>
    <xf numFmtId="0" fontId="44" fillId="0" borderId="6" xfId="1" applyFont="1" applyBorder="1" applyAlignment="1">
      <alignment horizontal="center" vertical="center" wrapText="1"/>
    </xf>
    <xf numFmtId="164" fontId="13" fillId="0" borderId="5" xfId="15" applyNumberFormat="1" applyFont="1" applyBorder="1" applyAlignment="1">
      <alignment horizontal="center" vertical="top"/>
    </xf>
    <xf numFmtId="164" fontId="13" fillId="0" borderId="19" xfId="15" applyNumberFormat="1" applyFont="1" applyBorder="1" applyAlignment="1">
      <alignment horizontal="center" vertical="top"/>
    </xf>
    <xf numFmtId="164" fontId="13" fillId="0" borderId="6" xfId="15" applyNumberFormat="1" applyFont="1" applyBorder="1" applyAlignment="1">
      <alignment horizontal="center" vertical="top"/>
    </xf>
    <xf numFmtId="0" fontId="44" fillId="0" borderId="5" xfId="9" applyFont="1" applyBorder="1" applyAlignment="1">
      <alignment horizontal="center" vertical="top"/>
    </xf>
    <xf numFmtId="0" fontId="44" fillId="0" borderId="19" xfId="9" applyFont="1" applyBorder="1" applyAlignment="1">
      <alignment horizontal="center" vertical="top"/>
    </xf>
    <xf numFmtId="0" fontId="44" fillId="0" borderId="6" xfId="9" applyFont="1" applyBorder="1" applyAlignment="1">
      <alignment horizontal="center" vertical="top"/>
    </xf>
    <xf numFmtId="164" fontId="44" fillId="0" borderId="5" xfId="15" applyNumberFormat="1" applyFont="1" applyBorder="1" applyAlignment="1">
      <alignment horizontal="center" vertical="top"/>
    </xf>
    <xf numFmtId="164" fontId="44" fillId="0" borderId="4" xfId="15" applyNumberFormat="1" applyFont="1" applyBorder="1" applyAlignment="1">
      <alignment horizontal="center" vertical="top"/>
    </xf>
    <xf numFmtId="0" fontId="44" fillId="0" borderId="10" xfId="2" applyFont="1" applyBorder="1" applyAlignment="1">
      <alignment wrapText="1"/>
    </xf>
    <xf numFmtId="0" fontId="44" fillId="0" borderId="7" xfId="1" applyFont="1" applyBorder="1" applyAlignment="1">
      <alignment horizontal="center" vertical="center" wrapText="1"/>
    </xf>
    <xf numFmtId="0" fontId="44" fillId="0" borderId="9" xfId="1" applyFont="1" applyBorder="1" applyAlignment="1">
      <alignment horizontal="center" vertical="center" wrapText="1"/>
    </xf>
    <xf numFmtId="0" fontId="44" fillId="0" borderId="28" xfId="1" applyFont="1" applyBorder="1" applyAlignment="1">
      <alignment horizontal="center" vertical="center" wrapText="1"/>
    </xf>
    <xf numFmtId="0" fontId="44" fillId="0" borderId="10" xfId="1" applyFont="1" applyBorder="1" applyAlignment="1">
      <alignment horizontal="center" vertical="center" wrapText="1"/>
    </xf>
    <xf numFmtId="0" fontId="44" fillId="0" borderId="0" xfId="9" applyFont="1" applyBorder="1" applyAlignment="1">
      <alignment horizontal="left" vertical="top"/>
    </xf>
    <xf numFmtId="0" fontId="44" fillId="0" borderId="0" xfId="9" applyFont="1" applyBorder="1" applyAlignment="1">
      <alignment horizontal="center" vertical="top"/>
    </xf>
    <xf numFmtId="164" fontId="44" fillId="0" borderId="3" xfId="15" applyNumberFormat="1" applyFont="1" applyBorder="1" applyAlignment="1">
      <alignment horizontal="center" vertical="top"/>
    </xf>
    <xf numFmtId="164" fontId="44" fillId="0" borderId="0" xfId="15" applyNumberFormat="1" applyFont="1" applyAlignment="1">
      <alignment horizontal="center" vertical="top"/>
    </xf>
    <xf numFmtId="0" fontId="44" fillId="0" borderId="0" xfId="2" applyFont="1" applyAlignment="1">
      <alignment wrapText="1"/>
    </xf>
    <xf numFmtId="164" fontId="56" fillId="0" borderId="0" xfId="22" applyNumberFormat="1" applyFont="1" applyAlignment="1">
      <alignment horizontal="right" vertical="top"/>
    </xf>
    <xf numFmtId="0" fontId="44" fillId="0" borderId="0" xfId="2" applyFont="1" applyAlignment="1">
      <alignment horizontal="right" wrapText="1"/>
    </xf>
    <xf numFmtId="0" fontId="44" fillId="0" borderId="1" xfId="2" applyFont="1" applyBorder="1" applyAlignment="1">
      <alignment wrapText="1"/>
    </xf>
    <xf numFmtId="0" fontId="44" fillId="0" borderId="5" xfId="0" applyFont="1" applyBorder="1"/>
    <xf numFmtId="165" fontId="13" fillId="0" borderId="4" xfId="15" applyNumberFormat="1" applyFont="1" applyBorder="1" applyAlignment="1">
      <alignment horizontal="center" vertical="top"/>
    </xf>
    <xf numFmtId="3" fontId="13" fillId="0" borderId="4" xfId="15" applyNumberFormat="1" applyFont="1" applyBorder="1" applyAlignment="1">
      <alignment horizontal="center"/>
    </xf>
    <xf numFmtId="165" fontId="44" fillId="0" borderId="4" xfId="9" applyNumberFormat="1" applyFont="1" applyBorder="1" applyAlignment="1">
      <alignment horizontal="center" vertical="top"/>
    </xf>
    <xf numFmtId="3" fontId="44" fillId="0" borderId="4" xfId="15" applyNumberFormat="1" applyFont="1" applyBorder="1" applyAlignment="1">
      <alignment horizontal="center"/>
    </xf>
    <xf numFmtId="3" fontId="13" fillId="0" borderId="4" xfId="0" applyNumberFormat="1" applyFont="1" applyBorder="1" applyAlignment="1">
      <alignment horizontal="center"/>
    </xf>
    <xf numFmtId="3" fontId="44" fillId="0" borderId="4" xfId="0" applyNumberFormat="1" applyFont="1" applyBorder="1" applyAlignment="1">
      <alignment horizontal="center"/>
    </xf>
    <xf numFmtId="0" fontId="44" fillId="0" borderId="6" xfId="2" applyFont="1" applyBorder="1" applyAlignment="1">
      <alignment horizontal="center" vertical="center" wrapText="1"/>
    </xf>
    <xf numFmtId="0" fontId="44" fillId="0" borderId="4" xfId="2" applyFont="1" applyBorder="1" applyAlignment="1">
      <alignment horizontal="center" vertical="center" wrapText="1"/>
    </xf>
    <xf numFmtId="164" fontId="13" fillId="0" borderId="4" xfId="15" applyNumberFormat="1" applyFont="1" applyBorder="1" applyAlignment="1">
      <alignment horizontal="center" vertical="center"/>
    </xf>
    <xf numFmtId="165" fontId="13" fillId="0" borderId="4" xfId="15" applyNumberFormat="1" applyFont="1" applyBorder="1" applyAlignment="1">
      <alignment horizontal="center" vertical="center"/>
    </xf>
    <xf numFmtId="0" fontId="44" fillId="0" borderId="4" xfId="9" applyFont="1" applyBorder="1" applyAlignment="1">
      <alignment horizontal="center" vertical="center"/>
    </xf>
    <xf numFmtId="165" fontId="55" fillId="0" borderId="4" xfId="15" applyNumberFormat="1" applyFont="1" applyBorder="1" applyAlignment="1">
      <alignment horizontal="center" vertical="center"/>
    </xf>
    <xf numFmtId="165" fontId="44" fillId="0" borderId="4" xfId="15" applyNumberFormat="1" applyFont="1" applyBorder="1" applyAlignment="1">
      <alignment horizontal="center" vertical="top"/>
    </xf>
    <xf numFmtId="0" fontId="13" fillId="0" borderId="0" xfId="6" applyFont="1" applyAlignment="1">
      <alignment wrapText="1"/>
    </xf>
    <xf numFmtId="0" fontId="44" fillId="0" borderId="1" xfId="2" applyFont="1" applyBorder="1" applyAlignment="1">
      <alignment horizontal="left" wrapText="1"/>
    </xf>
    <xf numFmtId="0" fontId="44" fillId="0" borderId="6" xfId="1" applyFont="1" applyBorder="1" applyAlignment="1">
      <alignment horizontal="left" wrapText="1"/>
    </xf>
    <xf numFmtId="3" fontId="13" fillId="0" borderId="4" xfId="0" applyNumberFormat="1" applyFont="1" applyBorder="1"/>
    <xf numFmtId="0" fontId="44" fillId="0" borderId="7" xfId="9" applyFont="1" applyBorder="1" applyAlignment="1">
      <alignment horizontal="left" vertical="top"/>
    </xf>
    <xf numFmtId="0" fontId="44" fillId="0" borderId="4" xfId="9" applyFont="1" applyBorder="1" applyAlignment="1">
      <alignment horizontal="right" vertical="top"/>
    </xf>
    <xf numFmtId="165" fontId="44" fillId="0" borderId="4" xfId="15" applyNumberFormat="1" applyFont="1" applyBorder="1" applyAlignment="1">
      <alignment horizontal="right" vertical="top"/>
    </xf>
    <xf numFmtId="3" fontId="44" fillId="0" borderId="4" xfId="0" applyNumberFormat="1" applyFont="1" applyBorder="1"/>
    <xf numFmtId="0" fontId="44" fillId="0" borderId="4" xfId="2" applyFont="1" applyBorder="1" applyAlignment="1">
      <alignment horizontal="left" wrapText="1"/>
    </xf>
    <xf numFmtId="0" fontId="44" fillId="0" borderId="6" xfId="2" applyFont="1" applyBorder="1" applyAlignment="1">
      <alignment horizontal="left" wrapText="1"/>
    </xf>
    <xf numFmtId="164" fontId="13" fillId="0" borderId="4" xfId="3" applyNumberFormat="1" applyFont="1" applyBorder="1" applyAlignment="1">
      <alignment horizontal="right" vertical="top"/>
    </xf>
    <xf numFmtId="0" fontId="55" fillId="0" borderId="0" xfId="1" applyFont="1" applyAlignment="1">
      <alignment wrapText="1"/>
    </xf>
    <xf numFmtId="0" fontId="57" fillId="0" borderId="0" xfId="0" applyFont="1"/>
    <xf numFmtId="0" fontId="44" fillId="0" borderId="11" xfId="2" applyFont="1" applyBorder="1" applyAlignment="1">
      <alignment vertical="top" wrapText="1"/>
    </xf>
    <xf numFmtId="165" fontId="44" fillId="0" borderId="4" xfId="9" applyNumberFormat="1" applyFont="1" applyBorder="1" applyAlignment="1">
      <alignment horizontal="right" vertical="top"/>
    </xf>
    <xf numFmtId="0" fontId="44" fillId="0" borderId="1" xfId="1" applyFont="1" applyBorder="1" applyAlignment="1">
      <alignment horizontal="left" wrapText="1"/>
    </xf>
    <xf numFmtId="165" fontId="13" fillId="0" borderId="5" xfId="15" applyNumberFormat="1" applyFont="1" applyBorder="1" applyAlignment="1">
      <alignment horizontal="right" vertical="top"/>
    </xf>
    <xf numFmtId="165" fontId="44" fillId="0" borderId="5" xfId="9" applyNumberFormat="1" applyFont="1" applyBorder="1" applyAlignment="1">
      <alignment horizontal="right" vertical="top"/>
    </xf>
    <xf numFmtId="0" fontId="9" fillId="4" borderId="20" xfId="0" applyFont="1" applyFill="1" applyBorder="1"/>
    <xf numFmtId="0" fontId="9" fillId="4" borderId="3" xfId="0" applyFont="1" applyFill="1" applyBorder="1"/>
    <xf numFmtId="0" fontId="9" fillId="4" borderId="4" xfId="0" applyFont="1" applyFill="1" applyBorder="1" applyAlignment="1">
      <alignment wrapText="1"/>
    </xf>
    <xf numFmtId="0" fontId="9" fillId="4" borderId="4" xfId="1" applyFont="1" applyFill="1" applyBorder="1" applyAlignment="1">
      <alignment horizontal="left" wrapText="1"/>
    </xf>
    <xf numFmtId="0" fontId="9" fillId="4" borderId="4" xfId="0" applyFont="1" applyFill="1" applyBorder="1" applyAlignment="1">
      <alignment horizontal="left" wrapText="1"/>
    </xf>
    <xf numFmtId="0" fontId="9" fillId="4" borderId="4" xfId="1" applyFont="1" applyFill="1" applyBorder="1" applyAlignment="1">
      <alignment wrapText="1"/>
    </xf>
    <xf numFmtId="164" fontId="8" fillId="4" borderId="8" xfId="3" applyNumberFormat="1" applyFill="1" applyBorder="1" applyAlignment="1">
      <alignment horizontal="right" vertical="top"/>
    </xf>
    <xf numFmtId="2" fontId="8" fillId="4" borderId="8" xfId="3" applyNumberFormat="1" applyFill="1" applyBorder="1" applyAlignment="1">
      <alignment horizontal="right" vertical="top"/>
    </xf>
    <xf numFmtId="2" fontId="8" fillId="4" borderId="4" xfId="0" applyNumberFormat="1" applyFont="1" applyFill="1" applyBorder="1"/>
    <xf numFmtId="164" fontId="8" fillId="4" borderId="4" xfId="3" applyNumberFormat="1" applyFill="1" applyBorder="1" applyAlignment="1">
      <alignment horizontal="right" vertical="top"/>
    </xf>
    <xf numFmtId="0" fontId="9" fillId="4" borderId="4" xfId="9" applyFont="1" applyFill="1" applyBorder="1" applyAlignment="1">
      <alignment vertical="top"/>
    </xf>
    <xf numFmtId="164" fontId="9" fillId="4" borderId="4" xfId="20" applyNumberFormat="1" applyFont="1" applyFill="1" applyBorder="1" applyAlignment="1">
      <alignment horizontal="right" vertical="top"/>
    </xf>
    <xf numFmtId="2" fontId="9" fillId="4" borderId="8" xfId="3" applyNumberFormat="1" applyFont="1" applyFill="1" applyBorder="1" applyAlignment="1">
      <alignment horizontal="right" vertical="top"/>
    </xf>
    <xf numFmtId="2" fontId="9" fillId="4" borderId="4" xfId="0" applyNumberFormat="1" applyFont="1" applyFill="1" applyBorder="1"/>
    <xf numFmtId="0" fontId="8" fillId="4" borderId="4" xfId="0" applyFont="1" applyFill="1" applyBorder="1"/>
    <xf numFmtId="0" fontId="8" fillId="4" borderId="5" xfId="0" applyFont="1" applyFill="1" applyBorder="1"/>
    <xf numFmtId="0" fontId="8" fillId="4" borderId="4" xfId="0" applyFont="1" applyFill="1" applyBorder="1" applyProtection="1">
      <protection locked="0"/>
    </xf>
    <xf numFmtId="0" fontId="8" fillId="4" borderId="6" xfId="0" applyFont="1" applyFill="1" applyBorder="1"/>
    <xf numFmtId="0" fontId="47" fillId="0" borderId="0" xfId="0" applyFont="1"/>
    <xf numFmtId="0" fontId="60" fillId="4" borderId="0" xfId="0" applyFont="1" applyFill="1"/>
    <xf numFmtId="0" fontId="8" fillId="4" borderId="4" xfId="0" applyFont="1" applyFill="1" applyBorder="1" applyAlignment="1">
      <alignment horizontal="right"/>
    </xf>
    <xf numFmtId="0" fontId="8" fillId="4" borderId="7" xfId="0" applyFont="1" applyFill="1" applyBorder="1" applyAlignment="1">
      <alignment horizontal="right"/>
    </xf>
    <xf numFmtId="3" fontId="8" fillId="4" borderId="4" xfId="0" applyNumberFormat="1" applyFont="1" applyFill="1" applyBorder="1" applyAlignment="1">
      <alignment horizontal="right"/>
    </xf>
    <xf numFmtId="3" fontId="8" fillId="4" borderId="5" xfId="0" applyNumberFormat="1" applyFont="1" applyFill="1" applyBorder="1" applyAlignment="1">
      <alignment horizontal="right"/>
    </xf>
    <xf numFmtId="3" fontId="8" fillId="4" borderId="4" xfId="0" applyNumberFormat="1" applyFont="1" applyFill="1" applyBorder="1" applyProtection="1">
      <protection locked="0"/>
    </xf>
    <xf numFmtId="3" fontId="8" fillId="4" borderId="5" xfId="0" applyNumberFormat="1" applyFont="1" applyFill="1" applyBorder="1" applyProtection="1">
      <protection locked="0"/>
    </xf>
    <xf numFmtId="3" fontId="8" fillId="4" borderId="4" xfId="0" applyNumberFormat="1" applyFont="1" applyFill="1" applyBorder="1"/>
    <xf numFmtId="3" fontId="8" fillId="4" borderId="5" xfId="0" applyNumberFormat="1" applyFont="1" applyFill="1" applyBorder="1"/>
    <xf numFmtId="3" fontId="8" fillId="4" borderId="7" xfId="0" applyNumberFormat="1" applyFont="1" applyFill="1" applyBorder="1" applyAlignment="1">
      <alignment horizontal="right"/>
    </xf>
    <xf numFmtId="3" fontId="8" fillId="4" borderId="18" xfId="0" applyNumberFormat="1" applyFont="1" applyFill="1" applyBorder="1"/>
    <xf numFmtId="3" fontId="8" fillId="4" borderId="9" xfId="0" applyNumberFormat="1" applyFont="1" applyFill="1" applyBorder="1" applyAlignment="1">
      <alignment horizontal="right"/>
    </xf>
    <xf numFmtId="0" fontId="8" fillId="4" borderId="18" xfId="0" applyFont="1" applyFill="1" applyBorder="1" applyAlignment="1">
      <alignment horizontal="right"/>
    </xf>
    <xf numFmtId="0" fontId="14" fillId="4" borderId="0" xfId="0" applyFont="1" applyFill="1"/>
    <xf numFmtId="0" fontId="9" fillId="4" borderId="6" xfId="0" applyFont="1" applyFill="1" applyBorder="1"/>
    <xf numFmtId="0" fontId="9" fillId="4" borderId="7" xfId="0" applyFont="1" applyFill="1" applyBorder="1" applyAlignment="1">
      <alignment wrapText="1"/>
    </xf>
    <xf numFmtId="0" fontId="9" fillId="4" borderId="5" xfId="1" applyFont="1" applyFill="1" applyBorder="1" applyAlignment="1">
      <alignment wrapText="1"/>
    </xf>
    <xf numFmtId="0" fontId="8" fillId="4" borderId="11" xfId="0" applyFont="1" applyFill="1" applyBorder="1"/>
    <xf numFmtId="0" fontId="47" fillId="4" borderId="0" xfId="0" applyFont="1" applyFill="1"/>
    <xf numFmtId="0" fontId="9" fillId="4" borderId="11" xfId="0" applyFont="1" applyFill="1" applyBorder="1" applyAlignment="1">
      <alignment wrapText="1"/>
    </xf>
    <xf numFmtId="0" fontId="9" fillId="4" borderId="0" xfId="0" applyFont="1" applyFill="1" applyAlignment="1">
      <alignment wrapText="1"/>
    </xf>
    <xf numFmtId="0" fontId="9" fillId="4" borderId="4" xfId="0" applyFont="1" applyFill="1" applyBorder="1" applyProtection="1">
      <protection locked="0"/>
    </xf>
    <xf numFmtId="0" fontId="8" fillId="4" borderId="5" xfId="0" applyFont="1" applyFill="1" applyBorder="1" applyProtection="1">
      <protection locked="0"/>
    </xf>
    <xf numFmtId="1" fontId="8" fillId="4" borderId="5" xfId="0" applyNumberFormat="1" applyFont="1" applyFill="1" applyBorder="1"/>
    <xf numFmtId="0" fontId="8" fillId="4" borderId="5" xfId="0" applyFont="1" applyFill="1" applyBorder="1" applyAlignment="1">
      <alignment horizontal="right"/>
    </xf>
    <xf numFmtId="0" fontId="9" fillId="4" borderId="7" xfId="0" applyFont="1" applyFill="1" applyBorder="1" applyProtection="1">
      <protection locked="0"/>
    </xf>
    <xf numFmtId="0" fontId="8" fillId="4" borderId="9" xfId="0" applyFont="1" applyFill="1" applyBorder="1" applyAlignment="1">
      <alignment horizontal="right"/>
    </xf>
    <xf numFmtId="1" fontId="8" fillId="4" borderId="36" xfId="0" applyNumberFormat="1" applyFont="1" applyFill="1" applyBorder="1"/>
    <xf numFmtId="0" fontId="9" fillId="4" borderId="13" xfId="9" applyFont="1" applyFill="1" applyBorder="1"/>
    <xf numFmtId="0" fontId="9" fillId="4" borderId="14" xfId="9" applyFont="1" applyFill="1" applyBorder="1"/>
    <xf numFmtId="3" fontId="9" fillId="4" borderId="14" xfId="9" applyNumberFormat="1" applyFont="1" applyFill="1" applyBorder="1"/>
    <xf numFmtId="0" fontId="9" fillId="4" borderId="21" xfId="9" applyFont="1" applyFill="1" applyBorder="1"/>
    <xf numFmtId="1" fontId="9" fillId="4" borderId="32" xfId="0" applyNumberFormat="1" applyFont="1" applyFill="1" applyBorder="1"/>
    <xf numFmtId="0" fontId="8" fillId="4" borderId="0" xfId="9" applyFont="1" applyFill="1" applyBorder="1"/>
    <xf numFmtId="0" fontId="9" fillId="4" borderId="0" xfId="9" applyFont="1" applyFill="1" applyBorder="1"/>
    <xf numFmtId="2" fontId="9" fillId="4" borderId="0" xfId="0" applyNumberFormat="1" applyFont="1" applyFill="1"/>
    <xf numFmtId="3" fontId="8" fillId="4" borderId="17" xfId="0" applyNumberFormat="1" applyFont="1" applyFill="1" applyBorder="1" applyProtection="1">
      <protection locked="0"/>
    </xf>
    <xf numFmtId="0" fontId="8" fillId="4" borderId="7" xfId="0" applyFont="1" applyFill="1" applyBorder="1" applyProtection="1">
      <protection locked="0"/>
    </xf>
    <xf numFmtId="3" fontId="8" fillId="4" borderId="7" xfId="0" applyNumberFormat="1" applyFont="1" applyFill="1" applyBorder="1"/>
    <xf numFmtId="3" fontId="9" fillId="4" borderId="14" xfId="0" applyNumberFormat="1" applyFont="1" applyFill="1" applyBorder="1"/>
    <xf numFmtId="3" fontId="9" fillId="4" borderId="16" xfId="0" applyNumberFormat="1" applyFont="1" applyFill="1" applyBorder="1"/>
    <xf numFmtId="3" fontId="9" fillId="4" borderId="21" xfId="9" applyNumberFormat="1" applyFont="1" applyFill="1" applyBorder="1"/>
    <xf numFmtId="0" fontId="9" fillId="4" borderId="0" xfId="0" applyFont="1" applyFill="1"/>
    <xf numFmtId="0" fontId="48" fillId="4" borderId="0" xfId="0" applyFont="1" applyFill="1"/>
    <xf numFmtId="0" fontId="9" fillId="4" borderId="18" xfId="0" applyFont="1" applyFill="1" applyBorder="1" applyProtection="1">
      <protection locked="0"/>
    </xf>
    <xf numFmtId="1" fontId="8" fillId="4" borderId="18" xfId="0" applyNumberFormat="1" applyFont="1" applyFill="1" applyBorder="1"/>
    <xf numFmtId="0" fontId="9" fillId="4" borderId="23" xfId="9" applyFont="1" applyFill="1" applyBorder="1"/>
    <xf numFmtId="1" fontId="9" fillId="4" borderId="23" xfId="0" applyNumberFormat="1" applyFont="1" applyFill="1" applyBorder="1"/>
    <xf numFmtId="0" fontId="61" fillId="4" borderId="0" xfId="0" applyFont="1" applyFill="1"/>
    <xf numFmtId="0" fontId="8" fillId="4" borderId="0" xfId="2" applyFill="1"/>
    <xf numFmtId="0" fontId="8" fillId="4" borderId="0" xfId="2" applyFill="1" applyAlignment="1">
      <alignment wrapText="1"/>
    </xf>
    <xf numFmtId="0" fontId="9" fillId="4" borderId="3" xfId="4" applyFont="1" applyFill="1" applyBorder="1" applyAlignment="1">
      <alignment horizontal="left" wrapText="1"/>
    </xf>
    <xf numFmtId="0" fontId="9" fillId="4" borderId="4" xfId="4" applyFont="1" applyFill="1" applyBorder="1" applyAlignment="1">
      <alignment wrapText="1"/>
    </xf>
    <xf numFmtId="164" fontId="8" fillId="4" borderId="4" xfId="15" applyNumberFormat="1" applyFont="1" applyFill="1" applyBorder="1" applyAlignment="1">
      <alignment horizontal="right" vertical="top"/>
    </xf>
    <xf numFmtId="165" fontId="8" fillId="4" borderId="4" xfId="0" applyNumberFormat="1" applyFont="1" applyFill="1" applyBorder="1"/>
    <xf numFmtId="0" fontId="9" fillId="4" borderId="4" xfId="9" applyFont="1" applyFill="1" applyBorder="1"/>
    <xf numFmtId="164" fontId="9" fillId="4" borderId="4" xfId="9" applyNumberFormat="1" applyFont="1" applyFill="1" applyBorder="1" applyAlignment="1">
      <alignment horizontal="right" vertical="top"/>
    </xf>
    <xf numFmtId="165" fontId="9" fillId="4" borderId="4" xfId="0" applyNumberFormat="1" applyFont="1" applyFill="1" applyBorder="1"/>
    <xf numFmtId="0" fontId="9" fillId="4" borderId="4" xfId="9" applyFont="1" applyFill="1" applyBorder="1" applyAlignment="1">
      <alignment horizontal="right" vertical="top"/>
    </xf>
    <xf numFmtId="0" fontId="9" fillId="7" borderId="4" xfId="0" applyFont="1" applyFill="1" applyBorder="1" applyAlignment="1">
      <alignment horizontal="center" wrapText="1"/>
    </xf>
    <xf numFmtId="0" fontId="9" fillId="4" borderId="4" xfId="0" applyFont="1" applyFill="1" applyBorder="1" applyAlignment="1">
      <alignment vertical="top" wrapText="1"/>
    </xf>
    <xf numFmtId="165" fontId="8" fillId="4" borderId="4" xfId="15" applyNumberFormat="1" applyFont="1" applyFill="1" applyBorder="1" applyAlignment="1">
      <alignment horizontal="right" vertical="top"/>
    </xf>
    <xf numFmtId="164" fontId="9" fillId="4" borderId="4" xfId="5" applyNumberFormat="1" applyFont="1" applyFill="1" applyBorder="1" applyAlignment="1">
      <alignment horizontal="right" vertical="top"/>
    </xf>
    <xf numFmtId="165" fontId="9" fillId="4" borderId="4" xfId="5" applyNumberFormat="1" applyFont="1" applyFill="1" applyBorder="1" applyAlignment="1">
      <alignment horizontal="right" vertical="top"/>
    </xf>
    <xf numFmtId="164" fontId="9" fillId="4" borderId="0" xfId="5" applyNumberFormat="1" applyFont="1" applyFill="1" applyAlignment="1">
      <alignment horizontal="right" vertical="top"/>
    </xf>
    <xf numFmtId="165" fontId="9" fillId="4" borderId="0" xfId="5" applyNumberFormat="1" applyFont="1" applyFill="1" applyAlignment="1">
      <alignment horizontal="right" vertical="top"/>
    </xf>
    <xf numFmtId="164" fontId="47" fillId="4" borderId="0" xfId="0" applyNumberFormat="1" applyFont="1" applyFill="1"/>
    <xf numFmtId="0" fontId="47" fillId="4" borderId="0" xfId="0" applyFont="1" applyFill="1" applyAlignment="1">
      <alignment wrapText="1"/>
    </xf>
    <xf numFmtId="0" fontId="9" fillId="7" borderId="7" xfId="0" applyFont="1" applyFill="1" applyBorder="1" applyAlignment="1">
      <alignment horizontal="center" wrapText="1"/>
    </xf>
    <xf numFmtId="0" fontId="9" fillId="7" borderId="8" xfId="0" applyFont="1" applyFill="1" applyBorder="1" applyAlignment="1">
      <alignment horizontal="center" wrapText="1"/>
    </xf>
    <xf numFmtId="0" fontId="47" fillId="4" borderId="4" xfId="0" applyFont="1" applyFill="1" applyBorder="1" applyAlignment="1">
      <alignment horizontal="right"/>
    </xf>
    <xf numFmtId="0" fontId="47" fillId="4" borderId="25" xfId="0" applyFont="1" applyFill="1" applyBorder="1" applyAlignment="1">
      <alignment horizontal="right"/>
    </xf>
    <xf numFmtId="0" fontId="47" fillId="4" borderId="19" xfId="0" applyFont="1" applyFill="1" applyBorder="1" applyAlignment="1">
      <alignment horizontal="right"/>
    </xf>
    <xf numFmtId="0" fontId="47" fillId="4" borderId="6" xfId="0" applyFont="1" applyFill="1" applyBorder="1" applyAlignment="1">
      <alignment horizontal="right"/>
    </xf>
    <xf numFmtId="0" fontId="47" fillId="4" borderId="4" xfId="0" applyFont="1" applyFill="1" applyBorder="1"/>
    <xf numFmtId="0" fontId="47" fillId="4" borderId="25" xfId="0" applyFont="1" applyFill="1" applyBorder="1"/>
    <xf numFmtId="0" fontId="47" fillId="4" borderId="19" xfId="0" applyFont="1" applyFill="1" applyBorder="1"/>
    <xf numFmtId="0" fontId="47" fillId="4" borderId="6" xfId="0" applyFont="1" applyFill="1" applyBorder="1"/>
    <xf numFmtId="0" fontId="8" fillId="4" borderId="5" xfId="0" applyFont="1" applyFill="1" applyBorder="1" applyAlignment="1">
      <alignment wrapText="1"/>
    </xf>
    <xf numFmtId="0" fontId="8" fillId="4" borderId="4" xfId="0" applyFont="1" applyFill="1" applyBorder="1" applyAlignment="1">
      <alignment wrapText="1"/>
    </xf>
    <xf numFmtId="0" fontId="8" fillId="4" borderId="9" xfId="0" applyFont="1" applyFill="1" applyBorder="1"/>
    <xf numFmtId="0" fontId="47" fillId="4" borderId="7" xfId="0" applyFont="1" applyFill="1" applyBorder="1" applyAlignment="1">
      <alignment horizontal="right"/>
    </xf>
    <xf numFmtId="0" fontId="47" fillId="4" borderId="26" xfId="0" applyFont="1" applyFill="1" applyBorder="1" applyAlignment="1">
      <alignment horizontal="right"/>
    </xf>
    <xf numFmtId="0" fontId="47" fillId="4" borderId="28" xfId="0" applyFont="1" applyFill="1" applyBorder="1" applyAlignment="1">
      <alignment horizontal="right"/>
    </xf>
    <xf numFmtId="0" fontId="47" fillId="4" borderId="10" xfId="0" applyFont="1" applyFill="1" applyBorder="1" applyAlignment="1">
      <alignment horizontal="right"/>
    </xf>
    <xf numFmtId="0" fontId="9" fillId="7" borderId="4" xfId="0" applyFont="1" applyFill="1" applyBorder="1"/>
    <xf numFmtId="0" fontId="48" fillId="7" borderId="4" xfId="0" applyFont="1" applyFill="1" applyBorder="1"/>
    <xf numFmtId="0" fontId="48" fillId="4" borderId="0" xfId="0" applyFont="1" applyFill="1" applyAlignment="1">
      <alignment wrapText="1"/>
    </xf>
    <xf numFmtId="0" fontId="9" fillId="7" borderId="26" xfId="0" applyFont="1" applyFill="1" applyBorder="1" applyAlignment="1">
      <alignment horizontal="center" wrapText="1"/>
    </xf>
    <xf numFmtId="0" fontId="9" fillId="7" borderId="27" xfId="0" applyFont="1" applyFill="1" applyBorder="1" applyAlignment="1">
      <alignment horizontal="center" wrapText="1"/>
    </xf>
    <xf numFmtId="0" fontId="47" fillId="4" borderId="11" xfId="0" applyFont="1" applyFill="1" applyBorder="1"/>
    <xf numFmtId="0" fontId="47" fillId="4" borderId="9" xfId="0" applyFont="1" applyFill="1" applyBorder="1" applyAlignment="1">
      <alignment horizontal="right"/>
    </xf>
    <xf numFmtId="0" fontId="47" fillId="4" borderId="9" xfId="0" applyFont="1" applyFill="1" applyBorder="1"/>
    <xf numFmtId="0" fontId="47" fillId="4" borderId="35" xfId="0" applyFont="1" applyFill="1" applyBorder="1"/>
    <xf numFmtId="0" fontId="47" fillId="4" borderId="10" xfId="0" applyFont="1" applyFill="1" applyBorder="1"/>
    <xf numFmtId="0" fontId="47" fillId="4" borderId="7" xfId="0" applyFont="1" applyFill="1" applyBorder="1"/>
    <xf numFmtId="0" fontId="47" fillId="4" borderId="7" xfId="0" applyFont="1" applyFill="1" applyBorder="1" applyAlignment="1">
      <alignment horizontal="right" vertical="center"/>
    </xf>
    <xf numFmtId="0" fontId="61" fillId="7" borderId="0" xfId="0" applyFont="1" applyFill="1"/>
    <xf numFmtId="0" fontId="47" fillId="7" borderId="0" xfId="0" applyFont="1" applyFill="1"/>
    <xf numFmtId="0" fontId="62" fillId="4" borderId="0" xfId="0" applyFont="1" applyFill="1"/>
    <xf numFmtId="0" fontId="9" fillId="7" borderId="4" xfId="0" applyFont="1" applyFill="1" applyBorder="1" applyAlignment="1">
      <alignment wrapText="1"/>
    </xf>
    <xf numFmtId="0" fontId="9" fillId="7" borderId="13" xfId="0" applyFont="1" applyFill="1" applyBorder="1"/>
    <xf numFmtId="0" fontId="48" fillId="7" borderId="14" xfId="0" applyFont="1" applyFill="1" applyBorder="1"/>
    <xf numFmtId="0" fontId="48" fillId="7" borderId="32" xfId="0" applyFont="1" applyFill="1" applyBorder="1"/>
    <xf numFmtId="0" fontId="9" fillId="7" borderId="30" xfId="0" applyFont="1" applyFill="1" applyBorder="1"/>
    <xf numFmtId="0" fontId="9" fillId="7" borderId="14" xfId="0" applyFont="1" applyFill="1" applyBorder="1"/>
    <xf numFmtId="0" fontId="48" fillId="7" borderId="13" xfId="0" applyFont="1" applyFill="1" applyBorder="1"/>
    <xf numFmtId="0" fontId="48" fillId="7" borderId="33" xfId="0" applyFont="1" applyFill="1" applyBorder="1"/>
    <xf numFmtId="0" fontId="48" fillId="7" borderId="2" xfId="0" applyFont="1" applyFill="1" applyBorder="1"/>
    <xf numFmtId="0" fontId="9" fillId="7" borderId="0" xfId="0" applyFont="1" applyFill="1"/>
    <xf numFmtId="0" fontId="48" fillId="7" borderId="0" xfId="0" applyFont="1" applyFill="1"/>
    <xf numFmtId="0" fontId="62" fillId="4" borderId="0" xfId="0" applyFont="1" applyFill="1" applyAlignment="1">
      <alignment wrapText="1"/>
    </xf>
    <xf numFmtId="0" fontId="9" fillId="7" borderId="25" xfId="0" applyFont="1" applyFill="1" applyBorder="1" applyAlignment="1">
      <alignment horizontal="center" wrapText="1"/>
    </xf>
    <xf numFmtId="0" fontId="9" fillId="7" borderId="19" xfId="0" applyFont="1" applyFill="1" applyBorder="1" applyAlignment="1">
      <alignment horizontal="center" wrapText="1"/>
    </xf>
    <xf numFmtId="0" fontId="8" fillId="4" borderId="24" xfId="0" applyFont="1" applyFill="1" applyBorder="1"/>
    <xf numFmtId="0" fontId="8" fillId="4" borderId="25" xfId="0" applyFont="1" applyFill="1" applyBorder="1"/>
    <xf numFmtId="0" fontId="47" fillId="4" borderId="29" xfId="0" applyFont="1" applyFill="1" applyBorder="1" applyAlignment="1">
      <alignment horizontal="right"/>
    </xf>
    <xf numFmtId="0" fontId="47" fillId="4" borderId="27" xfId="0" applyFont="1" applyFill="1" applyBorder="1" applyAlignment="1">
      <alignment horizontal="right"/>
    </xf>
    <xf numFmtId="3" fontId="9" fillId="4" borderId="4" xfId="1" applyNumberFormat="1" applyFont="1" applyFill="1" applyBorder="1" applyAlignment="1">
      <alignment wrapText="1"/>
    </xf>
    <xf numFmtId="3" fontId="9" fillId="7" borderId="7" xfId="0" applyNumberFormat="1" applyFont="1" applyFill="1" applyBorder="1" applyAlignment="1">
      <alignment wrapText="1"/>
    </xf>
    <xf numFmtId="0" fontId="60" fillId="4" borderId="20" xfId="0" applyFont="1" applyFill="1" applyBorder="1"/>
    <xf numFmtId="3" fontId="47" fillId="4" borderId="11" xfId="0" applyNumberFormat="1" applyFont="1" applyFill="1" applyBorder="1"/>
    <xf numFmtId="3" fontId="47" fillId="4" borderId="0" xfId="0" applyNumberFormat="1" applyFont="1" applyFill="1"/>
    <xf numFmtId="3" fontId="9" fillId="7" borderId="17" xfId="0" applyNumberFormat="1" applyFont="1" applyFill="1" applyBorder="1" applyAlignment="1">
      <alignment wrapText="1"/>
    </xf>
    <xf numFmtId="3" fontId="47" fillId="4" borderId="4" xfId="0" applyNumberFormat="1" applyFont="1" applyFill="1" applyBorder="1" applyAlignment="1">
      <alignment horizontal="right"/>
    </xf>
    <xf numFmtId="3" fontId="47" fillId="4" borderId="5" xfId="0" applyNumberFormat="1" applyFont="1" applyFill="1" applyBorder="1" applyAlignment="1">
      <alignment horizontal="right"/>
    </xf>
    <xf numFmtId="3" fontId="47" fillId="4" borderId="7" xfId="0" applyNumberFormat="1" applyFont="1" applyFill="1" applyBorder="1"/>
    <xf numFmtId="3" fontId="47" fillId="4" borderId="9" xfId="0" applyNumberFormat="1" applyFont="1" applyFill="1" applyBorder="1"/>
    <xf numFmtId="3" fontId="47" fillId="7" borderId="4" xfId="0" applyNumberFormat="1" applyFont="1" applyFill="1" applyBorder="1" applyAlignment="1">
      <alignment horizontal="right"/>
    </xf>
    <xf numFmtId="3" fontId="47" fillId="7" borderId="5" xfId="0" applyNumberFormat="1" applyFont="1" applyFill="1" applyBorder="1" applyAlignment="1">
      <alignment horizontal="right"/>
    </xf>
    <xf numFmtId="3" fontId="47" fillId="4" borderId="4" xfId="0" applyNumberFormat="1" applyFont="1" applyFill="1" applyBorder="1"/>
    <xf numFmtId="3" fontId="47" fillId="4" borderId="5" xfId="0" applyNumberFormat="1" applyFont="1" applyFill="1" applyBorder="1"/>
    <xf numFmtId="3" fontId="47" fillId="7" borderId="4" xfId="0" applyNumberFormat="1" applyFont="1" applyFill="1" applyBorder="1"/>
    <xf numFmtId="3" fontId="47" fillId="7" borderId="5" xfId="0" applyNumberFormat="1" applyFont="1" applyFill="1" applyBorder="1"/>
    <xf numFmtId="3" fontId="47" fillId="7" borderId="6" xfId="0" applyNumberFormat="1" applyFont="1" applyFill="1" applyBorder="1"/>
    <xf numFmtId="3" fontId="47" fillId="7" borderId="9" xfId="0" applyNumberFormat="1" applyFont="1" applyFill="1" applyBorder="1" applyAlignment="1">
      <alignment horizontal="right"/>
    </xf>
    <xf numFmtId="3" fontId="8" fillId="4" borderId="36" xfId="0" applyNumberFormat="1" applyFont="1" applyFill="1" applyBorder="1"/>
    <xf numFmtId="3" fontId="47" fillId="7" borderId="18" xfId="0" applyNumberFormat="1" applyFont="1" applyFill="1" applyBorder="1" applyAlignment="1">
      <alignment horizontal="right"/>
    </xf>
    <xf numFmtId="3" fontId="47" fillId="7" borderId="36" xfId="0" applyNumberFormat="1" applyFont="1" applyFill="1" applyBorder="1" applyAlignment="1">
      <alignment horizontal="right"/>
    </xf>
    <xf numFmtId="3" fontId="9" fillId="7" borderId="41" xfId="0" applyNumberFormat="1" applyFont="1" applyFill="1" applyBorder="1"/>
    <xf numFmtId="3" fontId="48" fillId="7" borderId="23" xfId="0" applyNumberFormat="1" applyFont="1" applyFill="1" applyBorder="1"/>
    <xf numFmtId="3" fontId="8" fillId="4" borderId="0" xfId="0" applyNumberFormat="1" applyFont="1" applyFill="1"/>
    <xf numFmtId="3" fontId="48" fillId="4" borderId="0" xfId="0" applyNumberFormat="1" applyFont="1" applyFill="1"/>
    <xf numFmtId="3" fontId="8" fillId="4" borderId="9" xfId="0" applyNumberFormat="1" applyFont="1" applyFill="1" applyBorder="1"/>
    <xf numFmtId="3" fontId="47" fillId="4" borderId="7" xfId="0" applyNumberFormat="1" applyFont="1" applyFill="1" applyBorder="1" applyAlignment="1">
      <alignment horizontal="right"/>
    </xf>
    <xf numFmtId="3" fontId="47" fillId="4" borderId="18" xfId="0" applyNumberFormat="1" applyFont="1" applyFill="1" applyBorder="1" applyAlignment="1">
      <alignment horizontal="right"/>
    </xf>
    <xf numFmtId="3" fontId="9" fillId="7" borderId="13" xfId="0" applyNumberFormat="1" applyFont="1" applyFill="1" applyBorder="1"/>
    <xf numFmtId="3" fontId="48" fillId="7" borderId="14" xfId="0" applyNumberFormat="1" applyFont="1" applyFill="1" applyBorder="1"/>
    <xf numFmtId="3" fontId="48" fillId="7" borderId="15" xfId="0" applyNumberFormat="1" applyFont="1" applyFill="1" applyBorder="1"/>
    <xf numFmtId="3" fontId="48" fillId="7" borderId="31" xfId="0" applyNumberFormat="1" applyFont="1" applyFill="1" applyBorder="1"/>
    <xf numFmtId="3" fontId="48" fillId="4" borderId="0" xfId="0" applyNumberFormat="1" applyFont="1" applyFill="1" applyAlignment="1">
      <alignment horizontal="right"/>
    </xf>
    <xf numFmtId="3" fontId="47" fillId="4" borderId="36" xfId="0" applyNumberFormat="1" applyFont="1" applyFill="1" applyBorder="1" applyAlignment="1">
      <alignment horizontal="right"/>
    </xf>
    <xf numFmtId="3" fontId="47" fillId="4" borderId="42" xfId="0" applyNumberFormat="1" applyFont="1" applyFill="1" applyBorder="1" applyAlignment="1">
      <alignment horizontal="right"/>
    </xf>
    <xf numFmtId="3" fontId="48" fillId="7" borderId="23" xfId="0" applyNumberFormat="1" applyFont="1" applyFill="1" applyBorder="1" applyAlignment="1">
      <alignment horizontal="right"/>
    </xf>
    <xf numFmtId="3" fontId="48" fillId="7" borderId="31" xfId="0" applyNumberFormat="1" applyFont="1" applyFill="1" applyBorder="1" applyAlignment="1">
      <alignment horizontal="right"/>
    </xf>
    <xf numFmtId="0" fontId="9" fillId="4" borderId="3" xfId="10" applyFont="1" applyFill="1" applyBorder="1" applyAlignment="1">
      <alignment wrapText="1"/>
    </xf>
    <xf numFmtId="0" fontId="8" fillId="4" borderId="3" xfId="10" applyFill="1" applyBorder="1"/>
    <xf numFmtId="0" fontId="9" fillId="4" borderId="4" xfId="0" applyFont="1" applyFill="1" applyBorder="1"/>
    <xf numFmtId="164" fontId="8" fillId="4" borderId="4" xfId="11" applyNumberFormat="1" applyFill="1" applyBorder="1" applyAlignment="1">
      <alignment horizontal="right" vertical="top"/>
    </xf>
    <xf numFmtId="164" fontId="8" fillId="4" borderId="4" xfId="12" applyNumberFormat="1" applyFill="1" applyBorder="1" applyAlignment="1">
      <alignment horizontal="right" vertical="top"/>
    </xf>
    <xf numFmtId="164" fontId="8" fillId="4" borderId="4" xfId="11" applyNumberFormat="1" applyFill="1" applyBorder="1" applyAlignment="1">
      <alignment horizontal="right" vertical="center"/>
    </xf>
    <xf numFmtId="0" fontId="8" fillId="4" borderId="4" xfId="1" applyFill="1" applyBorder="1" applyAlignment="1">
      <alignment wrapText="1"/>
    </xf>
    <xf numFmtId="164" fontId="8" fillId="4" borderId="4" xfId="18" applyNumberFormat="1" applyFont="1" applyFill="1" applyBorder="1" applyAlignment="1">
      <alignment horizontal="right" vertical="center"/>
    </xf>
    <xf numFmtId="164" fontId="8" fillId="4" borderId="4" xfId="19" applyNumberFormat="1" applyFill="1" applyBorder="1" applyAlignment="1">
      <alignment horizontal="right" vertical="top"/>
    </xf>
    <xf numFmtId="164" fontId="8" fillId="4" borderId="4" xfId="22" applyNumberFormat="1" applyFill="1" applyBorder="1" applyAlignment="1">
      <alignment horizontal="right" vertical="top"/>
    </xf>
    <xf numFmtId="164" fontId="8" fillId="4" borderId="5" xfId="22" applyNumberFormat="1" applyFill="1" applyBorder="1" applyAlignment="1">
      <alignment horizontal="right" vertical="top"/>
    </xf>
    <xf numFmtId="164" fontId="8" fillId="4" borderId="4" xfId="21" applyNumberFormat="1" applyFill="1" applyBorder="1" applyAlignment="1">
      <alignment horizontal="right" vertical="top"/>
    </xf>
    <xf numFmtId="165" fontId="8" fillId="4" borderId="5" xfId="0" applyNumberFormat="1" applyFont="1" applyFill="1" applyBorder="1"/>
    <xf numFmtId="164" fontId="8" fillId="4" borderId="4" xfId="13" applyNumberFormat="1" applyFill="1" applyBorder="1" applyAlignment="1">
      <alignment horizontal="right" vertical="top"/>
    </xf>
    <xf numFmtId="164" fontId="8" fillId="4" borderId="4" xfId="0" applyNumberFormat="1" applyFont="1" applyFill="1" applyBorder="1"/>
    <xf numFmtId="164" fontId="8" fillId="4" borderId="4" xfId="15" applyNumberFormat="1" applyFont="1" applyFill="1" applyBorder="1" applyAlignment="1">
      <alignment horizontal="right" vertical="center"/>
    </xf>
    <xf numFmtId="164" fontId="8" fillId="4" borderId="4" xfId="17" applyNumberFormat="1" applyFill="1" applyBorder="1" applyAlignment="1">
      <alignment horizontal="right" vertical="top"/>
    </xf>
    <xf numFmtId="164" fontId="8" fillId="4" borderId="0" xfId="0" applyNumberFormat="1" applyFont="1" applyFill="1"/>
    <xf numFmtId="0" fontId="3" fillId="0" borderId="0" xfId="0" applyFont="1" applyAlignment="1">
      <alignment vertical="center"/>
    </xf>
    <xf numFmtId="0" fontId="0" fillId="0" borderId="43" xfId="0" applyBorder="1" applyAlignment="1">
      <alignment vertical="center" wrapText="1"/>
    </xf>
    <xf numFmtId="0" fontId="0" fillId="0" borderId="44" xfId="0" applyBorder="1" applyAlignment="1">
      <alignment vertical="center" wrapText="1"/>
    </xf>
    <xf numFmtId="0" fontId="0" fillId="0" borderId="45" xfId="0" applyBorder="1" applyAlignment="1">
      <alignment vertical="center" wrapText="1"/>
    </xf>
    <xf numFmtId="0" fontId="0" fillId="0" borderId="46" xfId="0" applyBorder="1" applyAlignment="1">
      <alignment vertical="center" wrapText="1"/>
    </xf>
    <xf numFmtId="0" fontId="65" fillId="0" borderId="0" xfId="0" applyFont="1" applyAlignment="1">
      <alignment vertical="center"/>
    </xf>
    <xf numFmtId="0" fontId="47" fillId="0" borderId="0" xfId="23" applyFont="1" applyAlignment="1">
      <alignment vertical="center"/>
    </xf>
    <xf numFmtId="0" fontId="3" fillId="0" borderId="0" xfId="0" applyFont="1" applyAlignment="1">
      <alignment vertical="center" wrapText="1"/>
    </xf>
    <xf numFmtId="0" fontId="3" fillId="0" borderId="45" xfId="0" applyFont="1" applyBorder="1" applyAlignment="1">
      <alignment vertical="center" wrapText="1"/>
    </xf>
    <xf numFmtId="0" fontId="0" fillId="0" borderId="46" xfId="0" applyBorder="1" applyAlignment="1">
      <alignment horizontal="right" vertical="center" wrapText="1"/>
    </xf>
    <xf numFmtId="0" fontId="3" fillId="0" borderId="46" xfId="0" applyFont="1"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5" xfId="0" applyBorder="1" applyAlignment="1">
      <alignment horizontal="center" vertical="center" wrapText="1"/>
    </xf>
    <xf numFmtId="0" fontId="0" fillId="0" borderId="45" xfId="0" applyBorder="1" applyAlignment="1">
      <alignment horizontal="center" vertical="center"/>
    </xf>
    <xf numFmtId="0" fontId="43" fillId="0" borderId="0" xfId="0" applyFont="1" applyAlignment="1">
      <alignment vertical="center"/>
    </xf>
    <xf numFmtId="0" fontId="66" fillId="0" borderId="0" xfId="0" applyFont="1"/>
    <xf numFmtId="0" fontId="45" fillId="0" borderId="0" xfId="0" applyFont="1" applyAlignment="1">
      <alignment vertical="center"/>
    </xf>
    <xf numFmtId="0" fontId="3" fillId="0" borderId="45" xfId="0" applyFont="1" applyBorder="1" applyAlignment="1">
      <alignment horizontal="center" vertical="center" wrapText="1"/>
    </xf>
    <xf numFmtId="0" fontId="0" fillId="0" borderId="49" xfId="0" applyBorder="1"/>
    <xf numFmtId="0" fontId="3" fillId="0" borderId="46" xfId="0" applyFont="1" applyBorder="1" applyAlignment="1">
      <alignment horizontal="right" vertical="center" wrapText="1"/>
    </xf>
    <xf numFmtId="49" fontId="0" fillId="0" borderId="45" xfId="0" applyNumberFormat="1" applyBorder="1" applyAlignment="1">
      <alignment vertical="center" wrapText="1"/>
    </xf>
    <xf numFmtId="3" fontId="0" fillId="0" borderId="41" xfId="0" applyNumberFormat="1" applyBorder="1"/>
    <xf numFmtId="0" fontId="0" fillId="0" borderId="13" xfId="0" applyBorder="1" applyAlignment="1">
      <alignment wrapText="1"/>
    </xf>
    <xf numFmtId="3" fontId="0" fillId="0" borderId="23" xfId="0" applyNumberFormat="1" applyBorder="1"/>
    <xf numFmtId="0" fontId="0" fillId="0" borderId="14" xfId="0" applyBorder="1" applyAlignment="1">
      <alignment wrapText="1"/>
    </xf>
    <xf numFmtId="3" fontId="0" fillId="0" borderId="31" xfId="0" applyNumberFormat="1" applyBorder="1"/>
    <xf numFmtId="0" fontId="0" fillId="0" borderId="32" xfId="0" applyBorder="1"/>
    <xf numFmtId="0" fontId="3" fillId="3" borderId="0" xfId="0" applyFont="1" applyFill="1" applyAlignment="1">
      <alignment horizontal="center" vertical="center" wrapText="1"/>
    </xf>
    <xf numFmtId="0" fontId="3" fillId="3" borderId="0" xfId="0" applyFont="1" applyFill="1" applyAlignment="1">
      <alignment horizontal="left" vertical="center" wrapText="1"/>
    </xf>
    <xf numFmtId="0" fontId="44" fillId="0" borderId="4" xfId="0" applyFont="1" applyBorder="1" applyAlignment="1">
      <alignment horizontal="left" wrapText="1"/>
    </xf>
    <xf numFmtId="0" fontId="44" fillId="0" borderId="5" xfId="0" applyFont="1" applyBorder="1" applyAlignment="1">
      <alignment horizontal="center"/>
    </xf>
    <xf numFmtId="0" fontId="44" fillId="0" borderId="1" xfId="0" applyFont="1" applyBorder="1" applyAlignment="1">
      <alignment horizontal="center"/>
    </xf>
    <xf numFmtId="0" fontId="44" fillId="0" borderId="6" xfId="0" applyFont="1" applyBorder="1" applyAlignment="1">
      <alignment horizontal="center"/>
    </xf>
    <xf numFmtId="0" fontId="44" fillId="0" borderId="37" xfId="2" applyFont="1" applyBorder="1" applyAlignment="1">
      <alignment horizontal="center" wrapText="1"/>
    </xf>
    <xf numFmtId="0" fontId="44" fillId="0" borderId="20" xfId="2" applyFont="1" applyBorder="1" applyAlignment="1">
      <alignment horizontal="center" wrapText="1"/>
    </xf>
    <xf numFmtId="0" fontId="4" fillId="0" borderId="7" xfId="0" applyFont="1" applyBorder="1" applyAlignment="1">
      <alignment horizontal="left" wrapText="1"/>
    </xf>
    <xf numFmtId="0" fontId="4" fillId="0" borderId="8" xfId="0" applyFont="1" applyBorder="1" applyAlignment="1">
      <alignment horizontal="left" wrapText="1"/>
    </xf>
    <xf numFmtId="0" fontId="4" fillId="0" borderId="9" xfId="0" applyFont="1" applyBorder="1" applyAlignment="1">
      <alignment horizontal="center" wrapText="1"/>
    </xf>
    <xf numFmtId="0" fontId="4" fillId="0" borderId="3" xfId="0" applyFont="1" applyBorder="1" applyAlignment="1">
      <alignment horizontal="center" wrapText="1"/>
    </xf>
    <xf numFmtId="0" fontId="4" fillId="0" borderId="10" xfId="0" applyFont="1" applyBorder="1" applyAlignment="1">
      <alignment horizontal="center" wrapText="1"/>
    </xf>
    <xf numFmtId="0" fontId="44" fillId="0" borderId="4" xfId="0" applyFont="1" applyBorder="1" applyAlignment="1">
      <alignment horizontal="center"/>
    </xf>
    <xf numFmtId="0" fontId="44" fillId="0" borderId="37" xfId="0" applyFont="1" applyBorder="1" applyAlignment="1">
      <alignment horizontal="center"/>
    </xf>
    <xf numFmtId="0" fontId="9" fillId="0" borderId="0" xfId="2" applyFont="1" applyAlignment="1">
      <alignment horizontal="center" wrapText="1"/>
    </xf>
    <xf numFmtId="0" fontId="44" fillId="0" borderId="20" xfId="2" applyFont="1" applyBorder="1" applyAlignment="1">
      <alignment horizontal="center" vertical="center" wrapText="1"/>
    </xf>
    <xf numFmtId="0" fontId="50" fillId="0" borderId="0" xfId="0" applyFont="1" applyAlignment="1">
      <alignment horizontal="left" wrapText="1"/>
    </xf>
    <xf numFmtId="0" fontId="7" fillId="0" borderId="0" xfId="0" applyFont="1" applyAlignment="1">
      <alignment horizontal="left" wrapText="1"/>
    </xf>
    <xf numFmtId="0" fontId="12" fillId="0" borderId="0" xfId="0" applyFont="1" applyAlignment="1">
      <alignment horizontal="left" wrapText="1"/>
    </xf>
    <xf numFmtId="0" fontId="44" fillId="0" borderId="4" xfId="1" applyFont="1" applyBorder="1" applyAlignment="1">
      <alignment horizontal="left" wrapText="1"/>
    </xf>
    <xf numFmtId="0" fontId="44" fillId="0" borderId="7" xfId="0" applyFont="1" applyBorder="1" applyAlignment="1">
      <alignment horizontal="left" wrapText="1"/>
    </xf>
    <xf numFmtId="0" fontId="44" fillId="0" borderId="8" xfId="0" applyFont="1" applyBorder="1" applyAlignment="1">
      <alignment horizontal="left" wrapText="1"/>
    </xf>
    <xf numFmtId="0" fontId="44" fillId="0" borderId="4" xfId="0" applyFont="1" applyBorder="1" applyAlignment="1">
      <alignment horizontal="center" wrapText="1"/>
    </xf>
    <xf numFmtId="0" fontId="4" fillId="0" borderId="7" xfId="0" applyFont="1" applyBorder="1" applyAlignment="1">
      <alignment horizontal="left"/>
    </xf>
    <xf numFmtId="0" fontId="4" fillId="0" borderId="8" xfId="0" applyFont="1" applyBorder="1" applyAlignment="1">
      <alignment horizontal="left"/>
    </xf>
    <xf numFmtId="0" fontId="9" fillId="4" borderId="0" xfId="0" applyFont="1" applyFill="1" applyAlignment="1">
      <alignment horizontal="center"/>
    </xf>
    <xf numFmtId="0" fontId="9" fillId="4" borderId="20" xfId="0" applyFont="1" applyFill="1" applyBorder="1" applyAlignment="1">
      <alignment horizontal="center"/>
    </xf>
    <xf numFmtId="0" fontId="9" fillId="4" borderId="5" xfId="0" applyFont="1" applyFill="1" applyBorder="1" applyAlignment="1">
      <alignment horizontal="center" wrapText="1"/>
    </xf>
    <xf numFmtId="0" fontId="9" fillId="4" borderId="1" xfId="0" applyFont="1" applyFill="1" applyBorder="1" applyAlignment="1">
      <alignment horizontal="center" wrapText="1"/>
    </xf>
    <xf numFmtId="0" fontId="9" fillId="4" borderId="6" xfId="0" applyFont="1" applyFill="1" applyBorder="1" applyAlignment="1">
      <alignment horizontal="center" wrapText="1"/>
    </xf>
    <xf numFmtId="0" fontId="8" fillId="4" borderId="0" xfId="0" applyFont="1" applyFill="1" applyAlignment="1">
      <alignment horizontal="left" wrapText="1"/>
    </xf>
    <xf numFmtId="0" fontId="58" fillId="4" borderId="0" xfId="0" applyFont="1" applyFill="1" applyAlignment="1">
      <alignment horizontal="left"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2" xfId="0" applyFont="1" applyBorder="1" applyAlignment="1">
      <alignment horizontal="center" vertical="center" wrapText="1"/>
    </xf>
    <xf numFmtId="0" fontId="44" fillId="0" borderId="10" xfId="0" applyFont="1" applyBorder="1" applyAlignment="1">
      <alignment horizontal="left"/>
    </xf>
    <xf numFmtId="0" fontId="44" fillId="0" borderId="22" xfId="0" applyFont="1" applyBorder="1" applyAlignment="1">
      <alignment horizontal="left"/>
    </xf>
    <xf numFmtId="0" fontId="44" fillId="0" borderId="9" xfId="0" applyFont="1" applyBorder="1" applyAlignment="1">
      <alignment horizontal="center" wrapText="1"/>
    </xf>
    <xf numFmtId="0" fontId="44" fillId="0" borderId="3" xfId="0" applyFont="1" applyBorder="1" applyAlignment="1">
      <alignment horizontal="center" wrapText="1"/>
    </xf>
    <xf numFmtId="0" fontId="44" fillId="0" borderId="10" xfId="0" applyFont="1" applyBorder="1" applyAlignment="1">
      <alignment horizontal="center" wrapText="1"/>
    </xf>
    <xf numFmtId="0" fontId="13" fillId="0" borderId="3" xfId="1" applyFont="1" applyBorder="1" applyAlignment="1">
      <alignment horizontal="left" wrapText="1"/>
    </xf>
    <xf numFmtId="0" fontId="44" fillId="0" borderId="39" xfId="1" applyFont="1" applyBorder="1" applyAlignment="1">
      <alignment horizontal="center" wrapText="1"/>
    </xf>
    <xf numFmtId="0" fontId="44" fillId="0" borderId="40" xfId="1" applyFont="1" applyBorder="1" applyAlignment="1">
      <alignment horizontal="center" wrapText="1"/>
    </xf>
    <xf numFmtId="0" fontId="44" fillId="0" borderId="4" xfId="1" applyFont="1" applyBorder="1" applyAlignment="1">
      <alignment horizontal="center" wrapText="1"/>
    </xf>
    <xf numFmtId="0" fontId="44" fillId="0" borderId="17" xfId="1" applyFont="1" applyBorder="1" applyAlignment="1">
      <alignment horizontal="center" wrapText="1"/>
    </xf>
    <xf numFmtId="0" fontId="44" fillId="0" borderId="5" xfId="2" applyFont="1" applyBorder="1" applyAlignment="1">
      <alignment horizontal="center" vertical="top" wrapText="1"/>
    </xf>
    <xf numFmtId="0" fontId="44" fillId="0" borderId="1" xfId="2" applyFont="1" applyBorder="1" applyAlignment="1">
      <alignment horizontal="center" vertical="top" wrapText="1"/>
    </xf>
    <xf numFmtId="0" fontId="44" fillId="0" borderId="6" xfId="2" applyFont="1" applyBorder="1" applyAlignment="1">
      <alignment horizontal="center" vertical="top" wrapText="1"/>
    </xf>
    <xf numFmtId="0" fontId="44" fillId="0" borderId="20" xfId="0" applyFont="1" applyBorder="1" applyAlignment="1">
      <alignment horizontal="center"/>
    </xf>
    <xf numFmtId="0" fontId="8" fillId="4" borderId="0" xfId="2" applyFill="1" applyAlignment="1">
      <alignment horizontal="left" wrapText="1"/>
    </xf>
    <xf numFmtId="0" fontId="9" fillId="4" borderId="5" xfId="2" applyFont="1" applyFill="1" applyBorder="1" applyAlignment="1">
      <alignment horizontal="center" wrapText="1"/>
    </xf>
    <xf numFmtId="0" fontId="9" fillId="4" borderId="1" xfId="2" applyFont="1" applyFill="1" applyBorder="1" applyAlignment="1">
      <alignment horizontal="center" wrapText="1"/>
    </xf>
    <xf numFmtId="0" fontId="9" fillId="4" borderId="6" xfId="2" applyFont="1" applyFill="1" applyBorder="1" applyAlignment="1">
      <alignment horizontal="center" wrapText="1"/>
    </xf>
    <xf numFmtId="0" fontId="9" fillId="4" borderId="37" xfId="2" applyFont="1" applyFill="1" applyBorder="1" applyAlignment="1">
      <alignment horizontal="center" wrapText="1"/>
    </xf>
    <xf numFmtId="0" fontId="9" fillId="4" borderId="20" xfId="2" applyFont="1" applyFill="1" applyBorder="1" applyAlignment="1">
      <alignment horizontal="center" wrapText="1"/>
    </xf>
    <xf numFmtId="0" fontId="9" fillId="7" borderId="20" xfId="0" applyFont="1" applyFill="1" applyBorder="1" applyAlignment="1">
      <alignment horizontal="center" wrapText="1"/>
    </xf>
    <xf numFmtId="0" fontId="9" fillId="7" borderId="4" xfId="0" applyFont="1" applyFill="1" applyBorder="1" applyAlignment="1">
      <alignment horizontal="left" wrapText="1"/>
    </xf>
    <xf numFmtId="0" fontId="9" fillId="7" borderId="5" xfId="0" applyFont="1" applyFill="1" applyBorder="1" applyAlignment="1">
      <alignment horizontal="center" wrapText="1"/>
    </xf>
    <xf numFmtId="0" fontId="9" fillId="7" borderId="1" xfId="0" applyFont="1" applyFill="1" applyBorder="1" applyAlignment="1">
      <alignment horizontal="center" wrapText="1"/>
    </xf>
    <xf numFmtId="0" fontId="9" fillId="7" borderId="6" xfId="0" applyFont="1" applyFill="1" applyBorder="1" applyAlignment="1">
      <alignment horizontal="center" wrapText="1"/>
    </xf>
    <xf numFmtId="0" fontId="9" fillId="7" borderId="4" xfId="0" applyFont="1" applyFill="1" applyBorder="1" applyAlignment="1">
      <alignment horizontal="center" wrapText="1"/>
    </xf>
    <xf numFmtId="0" fontId="9" fillId="7" borderId="12" xfId="0" applyFont="1" applyFill="1" applyBorder="1" applyAlignment="1">
      <alignment horizontal="left" wrapText="1"/>
    </xf>
    <xf numFmtId="0" fontId="9" fillId="7" borderId="7" xfId="0" applyFont="1" applyFill="1" applyBorder="1" applyAlignment="1">
      <alignment horizontal="center" wrapText="1"/>
    </xf>
    <xf numFmtId="0" fontId="9" fillId="7" borderId="8" xfId="0" applyFont="1" applyFill="1" applyBorder="1" applyAlignment="1">
      <alignment horizontal="center" wrapText="1"/>
    </xf>
    <xf numFmtId="0" fontId="9" fillId="7" borderId="28" xfId="0" applyFont="1" applyFill="1" applyBorder="1" applyAlignment="1">
      <alignment horizontal="center" wrapText="1"/>
    </xf>
    <xf numFmtId="0" fontId="9" fillId="7" borderId="29" xfId="0" applyFont="1" applyFill="1" applyBorder="1" applyAlignment="1">
      <alignment horizontal="center" wrapText="1"/>
    </xf>
    <xf numFmtId="0" fontId="8" fillId="4" borderId="0" xfId="0" applyFont="1" applyFill="1" applyAlignment="1">
      <alignment horizontal="left" vertical="top" wrapText="1"/>
    </xf>
    <xf numFmtId="0" fontId="47" fillId="4" borderId="11" xfId="0" applyFont="1" applyFill="1" applyBorder="1"/>
    <xf numFmtId="0" fontId="47" fillId="4" borderId="0" xfId="0" applyFont="1" applyFill="1"/>
    <xf numFmtId="0" fontId="60" fillId="4" borderId="0" xfId="0" applyFont="1" applyFill="1" applyAlignment="1">
      <alignment horizontal="left" wrapText="1"/>
    </xf>
    <xf numFmtId="0" fontId="9" fillId="7" borderId="34" xfId="0" applyFont="1" applyFill="1" applyBorder="1" applyAlignment="1">
      <alignment horizontal="center" wrapText="1"/>
    </xf>
    <xf numFmtId="0" fontId="9" fillId="7" borderId="24" xfId="0" applyFont="1" applyFill="1" applyBorder="1" applyAlignment="1">
      <alignment horizontal="center" wrapText="1"/>
    </xf>
    <xf numFmtId="0" fontId="62" fillId="4" borderId="0" xfId="0" applyFont="1" applyFill="1" applyAlignment="1">
      <alignment horizontal="left" wrapText="1"/>
    </xf>
    <xf numFmtId="3" fontId="9" fillId="7" borderId="4" xfId="0" applyNumberFormat="1" applyFont="1" applyFill="1" applyBorder="1"/>
    <xf numFmtId="3" fontId="9" fillId="7" borderId="4" xfId="0" applyNumberFormat="1" applyFont="1" applyFill="1" applyBorder="1" applyAlignment="1">
      <alignment wrapText="1"/>
    </xf>
    <xf numFmtId="3" fontId="9" fillId="7" borderId="4" xfId="0" applyNumberFormat="1" applyFont="1" applyFill="1" applyBorder="1" applyAlignment="1">
      <alignment horizontal="center" wrapText="1"/>
    </xf>
    <xf numFmtId="3" fontId="9" fillId="7" borderId="4" xfId="0" applyNumberFormat="1" applyFont="1" applyFill="1" applyBorder="1" applyAlignment="1">
      <alignment horizontal="center"/>
    </xf>
    <xf numFmtId="3" fontId="9" fillId="7" borderId="7" xfId="0" applyNumberFormat="1" applyFont="1" applyFill="1" applyBorder="1" applyAlignment="1">
      <alignment wrapText="1"/>
    </xf>
    <xf numFmtId="3" fontId="9" fillId="7" borderId="8" xfId="0" applyNumberFormat="1" applyFont="1" applyFill="1" applyBorder="1" applyAlignment="1">
      <alignment wrapText="1"/>
    </xf>
    <xf numFmtId="3" fontId="47" fillId="4" borderId="8" xfId="0" applyNumberFormat="1" applyFont="1" applyFill="1" applyBorder="1" applyAlignment="1">
      <alignment wrapText="1"/>
    </xf>
    <xf numFmtId="3" fontId="9" fillId="7" borderId="1" xfId="0" applyNumberFormat="1" applyFont="1" applyFill="1" applyBorder="1" applyAlignment="1">
      <alignment horizontal="center" wrapText="1"/>
    </xf>
    <xf numFmtId="3" fontId="9" fillId="7" borderId="6" xfId="0" applyNumberFormat="1" applyFont="1" applyFill="1" applyBorder="1" applyAlignment="1">
      <alignment horizontal="center" wrapText="1"/>
    </xf>
    <xf numFmtId="3" fontId="9" fillId="7" borderId="9" xfId="0" applyNumberFormat="1" applyFont="1" applyFill="1" applyBorder="1" applyAlignment="1">
      <alignment wrapText="1"/>
    </xf>
    <xf numFmtId="3" fontId="9" fillId="7" borderId="37" xfId="0" applyNumberFormat="1" applyFont="1" applyFill="1" applyBorder="1" applyAlignment="1">
      <alignment wrapText="1"/>
    </xf>
    <xf numFmtId="0" fontId="0" fillId="0" borderId="30" xfId="0" applyBorder="1" applyAlignment="1">
      <alignment horizontal="center" vertical="center" wrapText="1"/>
    </xf>
    <xf numFmtId="0" fontId="0" fillId="0" borderId="2" xfId="0" applyBorder="1" applyAlignment="1">
      <alignment horizontal="center" vertical="center" wrapText="1"/>
    </xf>
    <xf numFmtId="0" fontId="0" fillId="0" borderId="44" xfId="0" applyBorder="1" applyAlignment="1">
      <alignment horizontal="center" vertical="center" wrapText="1"/>
    </xf>
    <xf numFmtId="0" fontId="3" fillId="0" borderId="5" xfId="0" applyFont="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wrapText="1"/>
    </xf>
    <xf numFmtId="0" fontId="3" fillId="0" borderId="30" xfId="0" applyFont="1" applyBorder="1" applyAlignment="1">
      <alignment horizontal="center" vertical="center" wrapText="1"/>
    </xf>
    <xf numFmtId="0" fontId="3" fillId="0" borderId="44" xfId="0" applyFont="1" applyBorder="1" applyAlignment="1">
      <alignment horizontal="center" vertical="center" wrapText="1"/>
    </xf>
  </cellXfs>
  <cellStyles count="24">
    <cellStyle name="Aggregated total" xfId="9" xr:uid="{00000000-0005-0000-0000-000000000000}"/>
    <cellStyle name="Hyperlink" xfId="23" builtinId="8"/>
    <cellStyle name="Normal" xfId="0" builtinId="0"/>
    <cellStyle name="Normal 4" xfId="1" xr:uid="{00000000-0005-0000-0000-000002000000}"/>
    <cellStyle name="Normal 6" xfId="2" xr:uid="{00000000-0005-0000-0000-000003000000}"/>
    <cellStyle name="Normal 7" xfId="7" xr:uid="{00000000-0005-0000-0000-000004000000}"/>
    <cellStyle name="Normal 9" xfId="4" xr:uid="{00000000-0005-0000-0000-000005000000}"/>
    <cellStyle name="Normal 9 2" xfId="10" xr:uid="{00000000-0005-0000-0000-000006000000}"/>
    <cellStyle name="Normal_figure" xfId="19" xr:uid="{00000000-0005-0000-0000-000007000000}"/>
    <cellStyle name="Normal_section 1" xfId="12" xr:uid="{00000000-0005-0000-0000-000008000000}"/>
    <cellStyle name="Normal_section 1_1" xfId="14" xr:uid="{00000000-0005-0000-0000-000009000000}"/>
    <cellStyle name="Normal_section 2" xfId="13" xr:uid="{00000000-0005-0000-0000-00000C000000}"/>
    <cellStyle name="Normal_section 2_1" xfId="20" xr:uid="{00000000-0005-0000-0000-00000D000000}"/>
    <cellStyle name="Normal_section 3-6" xfId="21" xr:uid="{00000000-0005-0000-0000-00000E000000}"/>
    <cellStyle name="Normal_section 4" xfId="5" xr:uid="{00000000-0005-0000-0000-00000F000000}"/>
    <cellStyle name="Normal_section 6" xfId="17" xr:uid="{00000000-0005-0000-0000-000010000000}"/>
    <cellStyle name="Normal_section3" xfId="6" xr:uid="{00000000-0005-0000-0000-000011000000}"/>
    <cellStyle name="Normal_Sheet1" xfId="15" xr:uid="{00000000-0005-0000-0000-000012000000}"/>
    <cellStyle name="Normal_Sheet1 2" xfId="3" xr:uid="{00000000-0005-0000-0000-000013000000}"/>
    <cellStyle name="Normal_Sheet1 3" xfId="11" xr:uid="{00000000-0005-0000-0000-000014000000}"/>
    <cellStyle name="Normal_Sheet1 4" xfId="8" xr:uid="{00000000-0005-0000-0000-000015000000}"/>
    <cellStyle name="Normal_Sheet1_1" xfId="16" xr:uid="{00000000-0005-0000-0000-000016000000}"/>
    <cellStyle name="Normal_Sheet2_1" xfId="22" xr:uid="{00000000-0005-0000-0000-000018000000}"/>
    <cellStyle name="Normal_Sheet3" xfId="18" xr:uid="{00000000-0005-0000-0000-000019000000}"/>
  </cellStyles>
  <dxfs count="0"/>
  <tableStyles count="0" defaultTableStyle="TableStyleMedium2" defaultPivotStyle="PivotStyleLight16"/>
  <colors>
    <mruColors>
      <color rgb="FFD9D9D9"/>
      <color rgb="FF993300"/>
      <color rgb="FFC4D79B"/>
      <color rgb="FFFF0066"/>
      <color rgb="FF9BBB59"/>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Intro!$D$46</c:f>
              <c:strCache>
                <c:ptCount val="1"/>
                <c:pt idx="0">
                  <c:v>Number of patients</c:v>
                </c:pt>
              </c:strCache>
            </c:strRef>
          </c:tx>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Intro!$E$46:$L$46</c:f>
              <c:numCache>
                <c:formatCode>General</c:formatCode>
                <c:ptCount val="8"/>
                <c:pt idx="0">
                  <c:v>9262</c:v>
                </c:pt>
                <c:pt idx="1">
                  <c:v>9525</c:v>
                </c:pt>
                <c:pt idx="2" formatCode="###0">
                  <c:v>9685</c:v>
                </c:pt>
                <c:pt idx="3" formatCode="###0">
                  <c:v>10252</c:v>
                </c:pt>
                <c:pt idx="4" formatCode="###0">
                  <c:v>10598</c:v>
                </c:pt>
                <c:pt idx="5">
                  <c:v>11113</c:v>
                </c:pt>
                <c:pt idx="6">
                  <c:v>11308</c:v>
                </c:pt>
              </c:numCache>
            </c:numRef>
          </c:val>
          <c:smooth val="0"/>
          <c:extLst>
            <c:ext xmlns:c16="http://schemas.microsoft.com/office/drawing/2014/chart" uri="{C3380CC4-5D6E-409C-BE32-E72D297353CC}">
              <c16:uniqueId val="{00000000-5807-40B5-AFF4-FAE974216CA8}"/>
            </c:ext>
          </c:extLst>
        </c:ser>
        <c:ser>
          <c:idx val="8"/>
          <c:order val="1"/>
          <c:tx>
            <c:strRef>
              <c:f>Intro!$D$54</c:f>
              <c:strCache>
                <c:ptCount val="1"/>
                <c:pt idx="0">
                  <c:v>Number of cycles</c:v>
                </c:pt>
              </c:strCache>
            </c:strRef>
          </c:tx>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Intro!$E$54:$L$54</c:f>
              <c:numCache>
                <c:formatCode>General</c:formatCode>
                <c:ptCount val="8"/>
                <c:pt idx="0">
                  <c:v>17687</c:v>
                </c:pt>
                <c:pt idx="1">
                  <c:v>18530</c:v>
                </c:pt>
                <c:pt idx="2">
                  <c:v>18057</c:v>
                </c:pt>
                <c:pt idx="3" formatCode="###0">
                  <c:v>19361</c:v>
                </c:pt>
                <c:pt idx="4" formatCode="###0">
                  <c:v>19847</c:v>
                </c:pt>
                <c:pt idx="5" formatCode="###0">
                  <c:v>20632</c:v>
                </c:pt>
                <c:pt idx="6" formatCode="###0">
                  <c:v>20569</c:v>
                </c:pt>
              </c:numCache>
            </c:numRef>
          </c:val>
          <c:smooth val="0"/>
          <c:extLst>
            <c:ext xmlns:c16="http://schemas.microsoft.com/office/drawing/2014/chart" uri="{C3380CC4-5D6E-409C-BE32-E72D297353CC}">
              <c16:uniqueId val="{00000001-5807-40B5-AFF4-FAE974216CA8}"/>
            </c:ext>
          </c:extLst>
        </c:ser>
        <c:dLbls>
          <c:showLegendKey val="0"/>
          <c:showVal val="0"/>
          <c:showCatName val="0"/>
          <c:showSerName val="0"/>
          <c:showPercent val="0"/>
          <c:showBubbleSize val="0"/>
        </c:dLbls>
        <c:marker val="1"/>
        <c:smooth val="0"/>
        <c:axId val="94449664"/>
        <c:axId val="94451200"/>
      </c:lineChart>
      <c:catAx>
        <c:axId val="94449664"/>
        <c:scaling>
          <c:orientation val="minMax"/>
        </c:scaling>
        <c:delete val="0"/>
        <c:axPos val="b"/>
        <c:numFmt formatCode="General" sourceLinked="0"/>
        <c:majorTickMark val="out"/>
        <c:minorTickMark val="none"/>
        <c:tickLblPos val="nextTo"/>
        <c:crossAx val="94451200"/>
        <c:crosses val="autoZero"/>
        <c:auto val="1"/>
        <c:lblAlgn val="ctr"/>
        <c:lblOffset val="100"/>
        <c:noMultiLvlLbl val="0"/>
      </c:catAx>
      <c:valAx>
        <c:axId val="94451200"/>
        <c:scaling>
          <c:orientation val="minMax"/>
        </c:scaling>
        <c:delete val="0"/>
        <c:axPos val="l"/>
        <c:numFmt formatCode="General" sourceLinked="1"/>
        <c:majorTickMark val="out"/>
        <c:minorTickMark val="none"/>
        <c:tickLblPos val="nextTo"/>
        <c:crossAx val="94449664"/>
        <c:crosses val="autoZero"/>
        <c:crossBetween val="between"/>
      </c:valAx>
      <c:spPr>
        <a:noFill/>
      </c:spPr>
    </c:plotArea>
    <c:legend>
      <c:legendPos val="b"/>
      <c:overlay val="0"/>
    </c:legend>
    <c:plotVisOnly val="1"/>
    <c:dispBlanksAs val="gap"/>
    <c:showDLblsOverMax val="0"/>
  </c:chart>
  <c:spPr>
    <a:noFill/>
    <a:ln>
      <a:noFill/>
    </a:ln>
  </c:spPr>
  <c:printSettings>
    <c:headerFooter/>
    <c:pageMargins b="0.750000000000001" l="0.70000000000000095" r="0.70000000000000095" t="0.750000000000001"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0"/>
    <c:plotArea>
      <c:layout/>
      <c:barChart>
        <c:barDir val="col"/>
        <c:grouping val="percentStacked"/>
        <c:varyColors val="0"/>
        <c:ser>
          <c:idx val="5"/>
          <c:order val="0"/>
          <c:tx>
            <c:strRef>
              <c:f>Intro!$D$47</c:f>
              <c:strCache>
                <c:ptCount val="1"/>
                <c:pt idx="0">
                  <c:v>&lt; 35 years</c:v>
                </c:pt>
              </c:strCache>
            </c:strRef>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Intro!$E$47:$L$47</c:f>
              <c:numCache>
                <c:formatCode>0.0</c:formatCode>
                <c:ptCount val="8"/>
                <c:pt idx="0">
                  <c:v>36.568775642409847</c:v>
                </c:pt>
                <c:pt idx="1">
                  <c:v>35.968503937007874</c:v>
                </c:pt>
                <c:pt idx="2">
                  <c:v>36.293236964377904</c:v>
                </c:pt>
                <c:pt idx="3">
                  <c:v>36.041747951619193</c:v>
                </c:pt>
                <c:pt idx="4">
                  <c:v>36.733345914323458</c:v>
                </c:pt>
                <c:pt idx="5">
                  <c:v>37.478628633132367</c:v>
                </c:pt>
                <c:pt idx="6">
                  <c:v>37.584011319419879</c:v>
                </c:pt>
              </c:numCache>
            </c:numRef>
          </c:val>
          <c:extLst>
            <c:ext xmlns:c16="http://schemas.microsoft.com/office/drawing/2014/chart" uri="{C3380CC4-5D6E-409C-BE32-E72D297353CC}">
              <c16:uniqueId val="{00000000-4E56-4498-947D-6CD690AFF7F0}"/>
            </c:ext>
          </c:extLst>
        </c:ser>
        <c:ser>
          <c:idx val="6"/>
          <c:order val="1"/>
          <c:tx>
            <c:strRef>
              <c:f>Intro!$D$48</c:f>
              <c:strCache>
                <c:ptCount val="1"/>
                <c:pt idx="0">
                  <c:v>35-39 years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Intro!$E$48:$L$48</c:f>
              <c:numCache>
                <c:formatCode>0.0</c:formatCode>
                <c:ptCount val="8"/>
                <c:pt idx="0">
                  <c:v>38.004750593824227</c:v>
                </c:pt>
                <c:pt idx="1">
                  <c:v>37.637795275590555</c:v>
                </c:pt>
                <c:pt idx="2">
                  <c:v>36.375838926174495</c:v>
                </c:pt>
                <c:pt idx="3">
                  <c:v>36.656262192742879</c:v>
                </c:pt>
                <c:pt idx="4">
                  <c:v>35.667107001321</c:v>
                </c:pt>
                <c:pt idx="5">
                  <c:v>35.579951408260598</c:v>
                </c:pt>
                <c:pt idx="6">
                  <c:v>35.682702511496281</c:v>
                </c:pt>
              </c:numCache>
            </c:numRef>
          </c:val>
          <c:extLst>
            <c:ext xmlns:c16="http://schemas.microsoft.com/office/drawing/2014/chart" uri="{C3380CC4-5D6E-409C-BE32-E72D297353CC}">
              <c16:uniqueId val="{00000001-4E56-4498-947D-6CD690AFF7F0}"/>
            </c:ext>
          </c:extLst>
        </c:ser>
        <c:ser>
          <c:idx val="0"/>
          <c:order val="2"/>
          <c:tx>
            <c:strRef>
              <c:f>Intro!$D$49</c:f>
              <c:strCache>
                <c:ptCount val="1"/>
                <c:pt idx="0">
                  <c:v>≥ 40 years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Intro!$E$45:$L$45</c:f>
              <c:strCache>
                <c:ptCount val="8"/>
                <c:pt idx="0">
                  <c:v>2008-09</c:v>
                </c:pt>
                <c:pt idx="1">
                  <c:v>2009-10</c:v>
                </c:pt>
                <c:pt idx="2">
                  <c:v>2010-11</c:v>
                </c:pt>
                <c:pt idx="3">
                  <c:v>2011-12</c:v>
                </c:pt>
                <c:pt idx="4">
                  <c:v>2012-13</c:v>
                </c:pt>
                <c:pt idx="5">
                  <c:v>2013-14</c:v>
                </c:pt>
                <c:pt idx="6">
                  <c:v>2014-15</c:v>
                </c:pt>
                <c:pt idx="7">
                  <c:v>2015-16</c:v>
                </c:pt>
              </c:strCache>
            </c:strRef>
          </c:cat>
          <c:val>
            <c:numRef>
              <c:f>Intro!$E$49:$L$49</c:f>
              <c:numCache>
                <c:formatCode>0.0</c:formatCode>
                <c:ptCount val="8"/>
                <c:pt idx="0">
                  <c:v>25.426473763765927</c:v>
                </c:pt>
                <c:pt idx="1">
                  <c:v>26.393700787401574</c:v>
                </c:pt>
                <c:pt idx="2">
                  <c:v>27.330924109447601</c:v>
                </c:pt>
                <c:pt idx="3">
                  <c:v>27.301989855637927</c:v>
                </c:pt>
                <c:pt idx="4">
                  <c:v>27.599547084355542</c:v>
                </c:pt>
                <c:pt idx="5">
                  <c:v>26.941419958607039</c:v>
                </c:pt>
                <c:pt idx="6">
                  <c:v>26.733286169083836</c:v>
                </c:pt>
              </c:numCache>
            </c:numRef>
          </c:val>
          <c:extLst>
            <c:ext xmlns:c16="http://schemas.microsoft.com/office/drawing/2014/chart" uri="{C3380CC4-5D6E-409C-BE32-E72D297353CC}">
              <c16:uniqueId val="{00000002-4E56-4498-947D-6CD690AFF7F0}"/>
            </c:ext>
          </c:extLst>
        </c:ser>
        <c:dLbls>
          <c:showLegendKey val="0"/>
          <c:showVal val="0"/>
          <c:showCatName val="0"/>
          <c:showSerName val="0"/>
          <c:showPercent val="0"/>
          <c:showBubbleSize val="0"/>
        </c:dLbls>
        <c:gapWidth val="16"/>
        <c:overlap val="100"/>
        <c:axId val="99246080"/>
        <c:axId val="99247616"/>
      </c:barChart>
      <c:catAx>
        <c:axId val="99246080"/>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99247616"/>
        <c:crosses val="autoZero"/>
        <c:auto val="1"/>
        <c:lblAlgn val="ctr"/>
        <c:lblOffset val="100"/>
        <c:noMultiLvlLbl val="0"/>
      </c:catAx>
      <c:valAx>
        <c:axId val="99247616"/>
        <c:scaling>
          <c:orientation val="minMax"/>
        </c:scaling>
        <c:delete val="0"/>
        <c:axPos val="l"/>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99246080"/>
        <c:crosses val="autoZero"/>
        <c:crossBetween val="between"/>
      </c:valAx>
      <c:spPr>
        <a:noFill/>
        <a:ln>
          <a:noFill/>
        </a:ln>
        <a:effectLst/>
      </c:spPr>
    </c:plotArea>
    <c:legend>
      <c:legendPos val="b"/>
      <c:layout>
        <c:manualLayout>
          <c:xMode val="edge"/>
          <c:yMode val="edge"/>
          <c:x val="3.8501390285785503E-2"/>
          <c:y val="0.91932024444525895"/>
          <c:w val="0.95447597334246503"/>
          <c:h val="6.973233814523180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noFill/>
    <a:ln w="9525" cap="flat" cmpd="sng" algn="ctr">
      <a:noFill/>
      <a:prstDash val="solid"/>
      <a:round/>
    </a:ln>
    <a:effectLst/>
  </c:spPr>
  <c:txPr>
    <a:bodyPr/>
    <a:lstStyle/>
    <a:p>
      <a:pPr>
        <a:defRPr/>
      </a:pPr>
      <a:endParaRPr lang="en-US"/>
    </a:p>
  </c:txPr>
  <c:printSettings>
    <c:headerFooter/>
    <c:pageMargins b="0.750000000000001" l="0.70000000000000095" r="0.70000000000000095" t="0.750000000000001"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9525</xdr:colOff>
      <xdr:row>57</xdr:row>
      <xdr:rowOff>47622</xdr:rowOff>
    </xdr:from>
    <xdr:to>
      <xdr:col>0</xdr:col>
      <xdr:colOff>3276600</xdr:colOff>
      <xdr:row>72</xdr:row>
      <xdr:rowOff>133350</xdr:rowOff>
    </xdr:to>
    <xdr:graphicFrame macro="">
      <xdr:nvGraphicFramePr>
        <xdr:cNvPr id="38" name="Chart 37">
          <a:extLst>
            <a:ext uri="{FF2B5EF4-FFF2-40B4-BE49-F238E27FC236}">
              <a16:creationId xmlns:a16="http://schemas.microsoft.com/office/drawing/2014/main" id="{00000000-0008-0000-0000-00002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3473451</xdr:colOff>
      <xdr:row>57</xdr:row>
      <xdr:rowOff>2</xdr:rowOff>
    </xdr:from>
    <xdr:to>
      <xdr:col>0</xdr:col>
      <xdr:colOff>7029451</xdr:colOff>
      <xdr:row>72</xdr:row>
      <xdr:rowOff>123825</xdr:rowOff>
    </xdr:to>
    <xdr:graphicFrame macro="">
      <xdr:nvGraphicFramePr>
        <xdr:cNvPr id="39" name="Chart 38">
          <a:extLst>
            <a:ext uri="{FF2B5EF4-FFF2-40B4-BE49-F238E27FC236}">
              <a16:creationId xmlns:a16="http://schemas.microsoft.com/office/drawing/2014/main" id="{00000000-0008-0000-0000-000027000000}"/>
            </a:ext>
            <a:ext uri="{147F2762-F138-4A5C-976F-8EAC2B608ADB}">
              <a16:predDERef xmlns:a16="http://schemas.microsoft.com/office/drawing/2014/main" pred="{00000000-0008-0000-0000-00002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86591</xdr:colOff>
      <xdr:row>14</xdr:row>
      <xdr:rowOff>94526</xdr:rowOff>
    </xdr:from>
    <xdr:to>
      <xdr:col>0</xdr:col>
      <xdr:colOff>4450772</xdr:colOff>
      <xdr:row>42</xdr:row>
      <xdr:rowOff>121226</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86591" y="3386366"/>
          <a:ext cx="4364181" cy="5147340"/>
          <a:chOff x="7342911" y="10500880"/>
          <a:chExt cx="4364181" cy="4721802"/>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3"/>
          <a:srcRect l="40124" r="2470" b="3514"/>
          <a:stretch/>
        </xdr:blipFill>
        <xdr:spPr>
          <a:xfrm>
            <a:off x="7360228" y="10500880"/>
            <a:ext cx="4346864" cy="4721802"/>
          </a:xfrm>
          <a:prstGeom prst="rect">
            <a:avLst/>
          </a:prstGeom>
        </xdr:spPr>
      </xdr:pic>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3"/>
          <a:srcRect l="283" r="76389" b="94179"/>
          <a:stretch/>
        </xdr:blipFill>
        <xdr:spPr>
          <a:xfrm>
            <a:off x="7342911" y="10503804"/>
            <a:ext cx="1766454" cy="284884"/>
          </a:xfrm>
          <a:prstGeom prst="rect">
            <a:avLst/>
          </a:prstGeom>
        </xdr:spPr>
      </xdr:pic>
    </xdr:grpSp>
    <xdr:clientData/>
  </xdr:two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1F497D"/>
      </a:dk2>
      <a:lt2>
        <a:srgbClr val="EEECE1"/>
      </a:lt2>
      <a:accent1>
        <a:srgbClr val="3A8DDE"/>
      </a:accent1>
      <a:accent2>
        <a:srgbClr val="1226AA"/>
      </a:accent2>
      <a:accent3>
        <a:srgbClr val="0052A3"/>
      </a:accent3>
      <a:accent4>
        <a:srgbClr val="0101E6"/>
      </a:accent4>
      <a:accent5>
        <a:srgbClr val="0180FF"/>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49995422223578601"/>
    <pageSetUpPr fitToPage="1"/>
  </sheetPr>
  <dimension ref="A1:L85"/>
  <sheetViews>
    <sheetView showGridLines="0" topLeftCell="A46" workbookViewId="0">
      <selection activeCell="A84" sqref="A84"/>
    </sheetView>
  </sheetViews>
  <sheetFormatPr defaultColWidth="8.6640625" defaultRowHeight="14.4" x14ac:dyDescent="0.3"/>
  <cols>
    <col min="1" max="1" width="139.33203125" customWidth="1"/>
    <col min="2" max="2" width="61.44140625" customWidth="1"/>
    <col min="3" max="3" width="29.6640625" customWidth="1"/>
    <col min="5" max="5" width="7" bestFit="1" customWidth="1"/>
    <col min="6" max="6" width="6.6640625" bestFit="1" customWidth="1"/>
    <col min="7" max="8" width="6.33203125" bestFit="1" customWidth="1"/>
    <col min="9" max="10" width="6.44140625" bestFit="1" customWidth="1"/>
    <col min="11" max="12" width="6.33203125" bestFit="1" customWidth="1"/>
  </cols>
  <sheetData>
    <row r="1" spans="1:7" x14ac:dyDescent="0.3">
      <c r="A1" s="1" t="s">
        <v>0</v>
      </c>
    </row>
    <row r="2" spans="1:7" x14ac:dyDescent="0.3">
      <c r="A2" s="1"/>
    </row>
    <row r="3" spans="1:7" ht="28.8" x14ac:dyDescent="0.3">
      <c r="A3" s="1" t="s">
        <v>1</v>
      </c>
    </row>
    <row r="4" spans="1:7" x14ac:dyDescent="0.3">
      <c r="A4" s="1"/>
    </row>
    <row r="5" spans="1:7" x14ac:dyDescent="0.3">
      <c r="A5" t="s">
        <v>2</v>
      </c>
      <c r="B5" s="1"/>
      <c r="D5" s="1"/>
      <c r="E5" s="1"/>
      <c r="F5" s="1"/>
      <c r="G5" s="1"/>
    </row>
    <row r="6" spans="1:7" x14ac:dyDescent="0.3">
      <c r="A6" t="s">
        <v>3</v>
      </c>
      <c r="B6" s="1"/>
      <c r="D6" s="1"/>
      <c r="E6" s="1"/>
      <c r="F6" s="1"/>
      <c r="G6" s="1"/>
    </row>
    <row r="7" spans="1:7" x14ac:dyDescent="0.3">
      <c r="A7" t="s">
        <v>4</v>
      </c>
      <c r="B7" s="1"/>
      <c r="D7" s="1"/>
      <c r="E7" s="1"/>
      <c r="F7" s="1"/>
      <c r="G7" s="1"/>
    </row>
    <row r="8" spans="1:7" x14ac:dyDescent="0.3">
      <c r="A8" t="s">
        <v>5</v>
      </c>
    </row>
    <row r="9" spans="1:7" x14ac:dyDescent="0.3">
      <c r="A9" t="s">
        <v>6</v>
      </c>
    </row>
    <row r="10" spans="1:7" x14ac:dyDescent="0.3">
      <c r="A10" t="s">
        <v>7</v>
      </c>
    </row>
    <row r="12" spans="1:7" ht="43.2" x14ac:dyDescent="0.3">
      <c r="A12" s="1" t="s">
        <v>8</v>
      </c>
    </row>
    <row r="13" spans="1:7" x14ac:dyDescent="0.3">
      <c r="A13" s="1"/>
      <c r="B13" s="1"/>
      <c r="D13" s="1"/>
      <c r="E13" s="1"/>
      <c r="F13" s="1"/>
      <c r="G13" s="1"/>
    </row>
    <row r="14" spans="1:7" ht="28.8" x14ac:dyDescent="0.3">
      <c r="A14" s="1" t="s">
        <v>9</v>
      </c>
      <c r="B14" s="37"/>
    </row>
    <row r="20" spans="2:2" x14ac:dyDescent="0.3">
      <c r="B20" s="453" t="s">
        <v>10</v>
      </c>
    </row>
    <row r="21" spans="2:2" x14ac:dyDescent="0.3">
      <c r="B21" s="453"/>
    </row>
    <row r="22" spans="2:2" x14ac:dyDescent="0.3">
      <c r="B22" s="453"/>
    </row>
    <row r="23" spans="2:2" x14ac:dyDescent="0.3">
      <c r="B23" s="453"/>
    </row>
    <row r="24" spans="2:2" x14ac:dyDescent="0.3">
      <c r="B24" s="453"/>
    </row>
    <row r="25" spans="2:2" x14ac:dyDescent="0.3">
      <c r="B25" s="453"/>
    </row>
    <row r="26" spans="2:2" x14ac:dyDescent="0.3">
      <c r="B26" s="453"/>
    </row>
    <row r="27" spans="2:2" x14ac:dyDescent="0.3">
      <c r="B27" s="453"/>
    </row>
    <row r="44" spans="1:12" x14ac:dyDescent="0.3">
      <c r="A44" s="42"/>
      <c r="D44" s="96" t="s">
        <v>11</v>
      </c>
      <c r="E44" s="97"/>
      <c r="F44" s="97"/>
      <c r="G44" s="97"/>
      <c r="H44" s="97"/>
      <c r="I44" s="97"/>
      <c r="J44" s="97"/>
      <c r="K44" s="97"/>
      <c r="L44" s="23"/>
    </row>
    <row r="45" spans="1:12" ht="57.6" x14ac:dyDescent="0.3">
      <c r="A45" s="22" t="s">
        <v>12</v>
      </c>
      <c r="B45" s="452" t="s">
        <v>13</v>
      </c>
      <c r="D45" s="24"/>
      <c r="E45" s="98" t="s">
        <v>14</v>
      </c>
      <c r="F45" s="98" t="s">
        <v>15</v>
      </c>
      <c r="G45" s="98" t="s">
        <v>16</v>
      </c>
      <c r="H45" s="98" t="s">
        <v>17</v>
      </c>
      <c r="I45" s="98" t="s">
        <v>18</v>
      </c>
      <c r="J45" s="98" t="s">
        <v>19</v>
      </c>
      <c r="K45" s="98" t="s">
        <v>20</v>
      </c>
      <c r="L45" s="98" t="s">
        <v>21</v>
      </c>
    </row>
    <row r="46" spans="1:12" ht="43.2" x14ac:dyDescent="0.3">
      <c r="A46" s="22" t="s">
        <v>22</v>
      </c>
      <c r="B46" s="452"/>
      <c r="D46" s="25" t="s">
        <v>23</v>
      </c>
      <c r="E46" s="98">
        <v>9262</v>
      </c>
      <c r="F46" s="98">
        <v>9525</v>
      </c>
      <c r="G46" s="99">
        <v>9685</v>
      </c>
      <c r="H46" s="100">
        <v>10252</v>
      </c>
      <c r="I46" s="101">
        <v>10598</v>
      </c>
      <c r="J46" s="102">
        <v>11113</v>
      </c>
      <c r="K46" s="102">
        <v>11308</v>
      </c>
      <c r="L46" s="102"/>
    </row>
    <row r="47" spans="1:12" ht="57.6" x14ac:dyDescent="0.3">
      <c r="A47" s="22" t="s">
        <v>24</v>
      </c>
      <c r="B47" s="452"/>
      <c r="D47" s="24" t="s">
        <v>25</v>
      </c>
      <c r="E47" s="103">
        <v>36.568775642409847</v>
      </c>
      <c r="F47" s="103">
        <v>35.968503937007874</v>
      </c>
      <c r="G47" s="103">
        <v>36.293236964377904</v>
      </c>
      <c r="H47" s="103">
        <f>H50/H46*100</f>
        <v>36.041747951619193</v>
      </c>
      <c r="I47" s="104">
        <f>I50/I46*100</f>
        <v>36.733345914323458</v>
      </c>
      <c r="J47" s="104">
        <f>J50/J46*100</f>
        <v>37.478628633132367</v>
      </c>
      <c r="K47" s="104">
        <f>K50/K46*100</f>
        <v>37.584011319419879</v>
      </c>
      <c r="L47" s="104"/>
    </row>
    <row r="48" spans="1:12" x14ac:dyDescent="0.3">
      <c r="D48" s="24" t="s">
        <v>26</v>
      </c>
      <c r="E48" s="103">
        <v>38.004750593824227</v>
      </c>
      <c r="F48" s="103">
        <v>37.637795275590555</v>
      </c>
      <c r="G48" s="103">
        <v>36.375838926174495</v>
      </c>
      <c r="H48" s="103">
        <f>H51/H46*100</f>
        <v>36.656262192742879</v>
      </c>
      <c r="I48" s="104">
        <f>I51/I46*100</f>
        <v>35.667107001321</v>
      </c>
      <c r="J48" s="104">
        <f>J51/J46*100</f>
        <v>35.579951408260598</v>
      </c>
      <c r="K48" s="104">
        <f>K51/K46*100</f>
        <v>35.682702511496281</v>
      </c>
      <c r="L48" s="104"/>
    </row>
    <row r="49" spans="1:12" x14ac:dyDescent="0.3">
      <c r="A49" t="s">
        <v>27</v>
      </c>
      <c r="D49" s="24" t="s">
        <v>28</v>
      </c>
      <c r="E49" s="103">
        <v>25.426473763765927</v>
      </c>
      <c r="F49" s="103">
        <v>26.393700787401574</v>
      </c>
      <c r="G49" s="103">
        <v>27.330924109447601</v>
      </c>
      <c r="H49" s="103">
        <f>H52/H46*100</f>
        <v>27.301989855637927</v>
      </c>
      <c r="I49" s="104">
        <f>I52/I46*100</f>
        <v>27.599547084355542</v>
      </c>
      <c r="J49" s="104">
        <f>J52/J46*100</f>
        <v>26.941419958607039</v>
      </c>
      <c r="K49" s="104">
        <f>K52/K46*100</f>
        <v>26.733286169083836</v>
      </c>
      <c r="L49" s="104"/>
    </row>
    <row r="50" spans="1:12" x14ac:dyDescent="0.3">
      <c r="A50" t="s">
        <v>29</v>
      </c>
      <c r="D50" s="24" t="s">
        <v>25</v>
      </c>
      <c r="E50" s="105">
        <v>3387</v>
      </c>
      <c r="F50" s="105">
        <v>3426</v>
      </c>
      <c r="G50" s="106">
        <v>3515</v>
      </c>
      <c r="H50" s="106">
        <v>3695</v>
      </c>
      <c r="I50" s="106">
        <v>3893</v>
      </c>
      <c r="J50" s="106">
        <v>4165</v>
      </c>
      <c r="K50" s="106">
        <v>4250</v>
      </c>
      <c r="L50" s="106"/>
    </row>
    <row r="51" spans="1:12" x14ac:dyDescent="0.3">
      <c r="A51" t="s">
        <v>30</v>
      </c>
      <c r="D51" s="24" t="s">
        <v>26</v>
      </c>
      <c r="E51" s="105">
        <v>3520</v>
      </c>
      <c r="F51" s="105">
        <v>3585</v>
      </c>
      <c r="G51" s="106">
        <v>3523</v>
      </c>
      <c r="H51" s="106">
        <v>3758</v>
      </c>
      <c r="I51" s="106">
        <v>3780</v>
      </c>
      <c r="J51" s="106">
        <v>3954</v>
      </c>
      <c r="K51" s="106">
        <v>4035</v>
      </c>
      <c r="L51" s="106"/>
    </row>
    <row r="52" spans="1:12" x14ac:dyDescent="0.3">
      <c r="A52" t="s">
        <v>31</v>
      </c>
      <c r="D52" s="24" t="s">
        <v>28</v>
      </c>
      <c r="E52" s="105">
        <v>2355</v>
      </c>
      <c r="F52" s="105">
        <v>2514</v>
      </c>
      <c r="G52" s="106">
        <v>2647</v>
      </c>
      <c r="H52" s="106">
        <v>2799</v>
      </c>
      <c r="I52" s="106">
        <v>2925</v>
      </c>
      <c r="J52" s="106">
        <v>2994</v>
      </c>
      <c r="K52" s="106">
        <v>3023</v>
      </c>
      <c r="L52" s="106"/>
    </row>
    <row r="53" spans="1:12" x14ac:dyDescent="0.3">
      <c r="A53" t="s">
        <v>32</v>
      </c>
      <c r="D53" s="24"/>
      <c r="E53" s="24"/>
      <c r="F53" s="24"/>
      <c r="G53" s="26"/>
      <c r="H53" s="27"/>
      <c r="I53" s="24"/>
      <c r="J53" s="24"/>
      <c r="K53" s="23"/>
      <c r="L53" s="23"/>
    </row>
    <row r="54" spans="1:12" x14ac:dyDescent="0.3">
      <c r="A54" t="s">
        <v>33</v>
      </c>
      <c r="D54" s="25" t="s">
        <v>34</v>
      </c>
      <c r="E54" s="98">
        <v>17687</v>
      </c>
      <c r="F54" s="98">
        <v>18530</v>
      </c>
      <c r="G54" s="98">
        <v>18057</v>
      </c>
      <c r="H54" s="107">
        <f>SUM(H56:H61)</f>
        <v>19361</v>
      </c>
      <c r="I54" s="107">
        <f>SUM(I56:I61)</f>
        <v>19847</v>
      </c>
      <c r="J54" s="107">
        <v>20632</v>
      </c>
      <c r="K54" s="107">
        <v>20569</v>
      </c>
      <c r="L54" s="107"/>
    </row>
    <row r="55" spans="1:12" x14ac:dyDescent="0.3">
      <c r="A55" t="s">
        <v>35</v>
      </c>
      <c r="D55" s="24"/>
      <c r="E55" s="105"/>
      <c r="F55" s="105"/>
      <c r="G55" s="108"/>
      <c r="H55" s="105"/>
      <c r="I55" s="109"/>
      <c r="J55" s="28"/>
      <c r="K55" s="23"/>
      <c r="L55" s="23"/>
    </row>
    <row r="56" spans="1:12" x14ac:dyDescent="0.3">
      <c r="A56" t="s">
        <v>36</v>
      </c>
      <c r="D56" s="29" t="s">
        <v>37</v>
      </c>
      <c r="E56" s="105">
        <v>11068</v>
      </c>
      <c r="F56" s="105">
        <v>10854</v>
      </c>
      <c r="G56" s="106">
        <v>10655</v>
      </c>
      <c r="H56" s="106">
        <v>11489</v>
      </c>
      <c r="I56" s="106">
        <v>11455</v>
      </c>
      <c r="J56" s="106">
        <v>11889</v>
      </c>
      <c r="K56" s="106">
        <v>11772</v>
      </c>
      <c r="L56" s="106"/>
    </row>
    <row r="57" spans="1:12" x14ac:dyDescent="0.3">
      <c r="A57" s="119"/>
      <c r="B57" s="119"/>
      <c r="D57" s="29" t="s">
        <v>38</v>
      </c>
      <c r="E57" s="105">
        <v>6425</v>
      </c>
      <c r="F57" s="105">
        <v>6364</v>
      </c>
      <c r="G57" s="106">
        <v>6417</v>
      </c>
      <c r="H57" s="110">
        <v>6916</v>
      </c>
      <c r="I57" s="110">
        <v>7212</v>
      </c>
      <c r="J57" s="106">
        <v>7255</v>
      </c>
      <c r="K57" s="106">
        <v>7115</v>
      </c>
      <c r="L57" s="106"/>
    </row>
    <row r="58" spans="1:12" x14ac:dyDescent="0.3">
      <c r="B58" s="452" t="s">
        <v>39</v>
      </c>
      <c r="D58" s="29"/>
      <c r="E58" s="105"/>
      <c r="F58" s="105"/>
      <c r="G58" s="106"/>
      <c r="H58" s="110"/>
      <c r="I58" s="110"/>
      <c r="J58" s="106"/>
      <c r="K58" s="106"/>
      <c r="L58" s="106"/>
    </row>
    <row r="59" spans="1:12" x14ac:dyDescent="0.3">
      <c r="B59" s="452"/>
      <c r="D59" s="29" t="s">
        <v>40</v>
      </c>
      <c r="E59" s="105"/>
      <c r="F59" s="105">
        <v>1133</v>
      </c>
      <c r="G59" s="106">
        <v>728</v>
      </c>
      <c r="H59" s="111">
        <v>611</v>
      </c>
      <c r="I59" s="111">
        <v>842</v>
      </c>
      <c r="J59" s="106">
        <v>972</v>
      </c>
      <c r="K59" s="106">
        <v>1088</v>
      </c>
      <c r="L59" s="106"/>
    </row>
    <row r="60" spans="1:12" x14ac:dyDescent="0.3">
      <c r="B60" s="452"/>
      <c r="D60" s="29" t="s">
        <v>41</v>
      </c>
      <c r="E60" s="105">
        <v>136</v>
      </c>
      <c r="F60" s="105">
        <v>167</v>
      </c>
      <c r="G60" s="106">
        <v>214</v>
      </c>
      <c r="H60" s="112">
        <v>275</v>
      </c>
      <c r="I60" s="106">
        <v>283</v>
      </c>
      <c r="J60" s="106">
        <v>471</v>
      </c>
      <c r="K60" s="106">
        <v>555</v>
      </c>
      <c r="L60" s="106"/>
    </row>
    <row r="61" spans="1:12" x14ac:dyDescent="0.3">
      <c r="D61" s="29" t="s">
        <v>42</v>
      </c>
      <c r="E61" s="105">
        <v>58</v>
      </c>
      <c r="F61" s="105">
        <v>12</v>
      </c>
      <c r="G61" s="105">
        <v>43</v>
      </c>
      <c r="H61" s="112">
        <v>70</v>
      </c>
      <c r="I61" s="110">
        <v>55</v>
      </c>
      <c r="J61" s="106">
        <v>45</v>
      </c>
      <c r="K61" s="106">
        <v>39</v>
      </c>
      <c r="L61" s="106"/>
    </row>
    <row r="62" spans="1:12" x14ac:dyDescent="0.3">
      <c r="D62" s="24"/>
      <c r="E62" s="24"/>
      <c r="F62" s="24"/>
      <c r="G62" s="24"/>
      <c r="H62" s="24"/>
      <c r="I62" s="24"/>
      <c r="J62" s="24"/>
      <c r="K62" s="23"/>
      <c r="L62" s="23"/>
    </row>
    <row r="63" spans="1:12" x14ac:dyDescent="0.3">
      <c r="D63" s="24"/>
      <c r="E63" s="24"/>
      <c r="F63" s="24"/>
      <c r="G63" s="24"/>
      <c r="H63" s="24"/>
      <c r="I63" s="24"/>
      <c r="J63" s="24"/>
      <c r="K63" s="23"/>
      <c r="L63" s="23"/>
    </row>
    <row r="64" spans="1:12" x14ac:dyDescent="0.3">
      <c r="D64" s="24" t="s">
        <v>43</v>
      </c>
      <c r="E64" s="24"/>
      <c r="F64" s="24"/>
      <c r="G64" s="24"/>
      <c r="H64" s="24"/>
      <c r="I64" s="24"/>
      <c r="J64" s="24"/>
      <c r="K64" s="23"/>
      <c r="L64" s="23"/>
    </row>
    <row r="65" spans="1:12" x14ac:dyDescent="0.3">
      <c r="D65" s="24" t="s">
        <v>44</v>
      </c>
      <c r="E65" s="24"/>
      <c r="F65" s="24"/>
      <c r="G65" s="24"/>
      <c r="H65" s="30"/>
      <c r="I65" s="30"/>
      <c r="J65" s="24"/>
      <c r="K65" s="23"/>
      <c r="L65" s="23"/>
    </row>
    <row r="66" spans="1:12" x14ac:dyDescent="0.3">
      <c r="D66" s="24" t="s">
        <v>45</v>
      </c>
      <c r="E66" s="24"/>
      <c r="F66" s="24"/>
      <c r="G66" s="24"/>
      <c r="H66" s="24"/>
      <c r="I66" s="24"/>
      <c r="J66" s="24"/>
      <c r="K66" s="23"/>
      <c r="L66" s="23"/>
    </row>
    <row r="67" spans="1:12" x14ac:dyDescent="0.3">
      <c r="D67" s="24" t="s">
        <v>46</v>
      </c>
      <c r="E67" s="24"/>
      <c r="F67" s="24"/>
      <c r="G67" s="24"/>
      <c r="H67" s="24"/>
      <c r="I67" s="24"/>
      <c r="J67" s="24"/>
      <c r="K67" s="23"/>
      <c r="L67" s="23"/>
    </row>
    <row r="74" spans="1:12" ht="21" customHeight="1" x14ac:dyDescent="0.3">
      <c r="A74" t="s">
        <v>47</v>
      </c>
      <c r="B74" s="41" t="s">
        <v>48</v>
      </c>
    </row>
    <row r="75" spans="1:12" x14ac:dyDescent="0.3">
      <c r="A75" s="113"/>
      <c r="B75" s="113"/>
    </row>
    <row r="76" spans="1:12" x14ac:dyDescent="0.3">
      <c r="A76" s="36" t="s">
        <v>49</v>
      </c>
    </row>
    <row r="78" spans="1:12" ht="18" x14ac:dyDescent="0.35">
      <c r="A78" s="33" t="s">
        <v>50</v>
      </c>
    </row>
    <row r="79" spans="1:12" x14ac:dyDescent="0.3">
      <c r="A79" s="34" t="s">
        <v>51</v>
      </c>
    </row>
    <row r="80" spans="1:12" x14ac:dyDescent="0.3">
      <c r="A80" s="34" t="s">
        <v>52</v>
      </c>
    </row>
    <row r="81" spans="1:1" x14ac:dyDescent="0.3">
      <c r="A81" s="34" t="s">
        <v>53</v>
      </c>
    </row>
    <row r="82" spans="1:1" x14ac:dyDescent="0.3">
      <c r="A82" s="34" t="s">
        <v>54</v>
      </c>
    </row>
    <row r="83" spans="1:1" ht="12.75" customHeight="1" x14ac:dyDescent="0.3">
      <c r="A83" s="38" t="s">
        <v>55</v>
      </c>
    </row>
    <row r="84" spans="1:1" ht="28.8" x14ac:dyDescent="0.3">
      <c r="A84" s="38" t="s">
        <v>56</v>
      </c>
    </row>
    <row r="85" spans="1:1" x14ac:dyDescent="0.3">
      <c r="A85" s="34" t="s">
        <v>57</v>
      </c>
    </row>
  </sheetData>
  <mergeCells count="3">
    <mergeCell ref="B45:B47"/>
    <mergeCell ref="B20:B27"/>
    <mergeCell ref="B58:B60"/>
  </mergeCells>
  <pageMargins left="0.7" right="0.7" top="0.75" bottom="0.75" header="0.3" footer="0.3"/>
  <pageSetup paperSize="8"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1"/>
  <sheetViews>
    <sheetView tabSelected="1" topLeftCell="A5" zoomScaleNormal="100" workbookViewId="0">
      <selection activeCell="A27" sqref="A27:C27"/>
    </sheetView>
  </sheetViews>
  <sheetFormatPr defaultColWidth="8.6640625" defaultRowHeight="14.4" x14ac:dyDescent="0.3"/>
  <cols>
    <col min="1" max="1" width="56.44140625" customWidth="1"/>
    <col min="4" max="4" width="10.44140625" customWidth="1"/>
    <col min="13" max="13" width="11" customWidth="1"/>
  </cols>
  <sheetData>
    <row r="1" spans="1:16" ht="18" x14ac:dyDescent="0.35">
      <c r="A1" s="250" t="s">
        <v>439</v>
      </c>
      <c r="B1" s="268"/>
      <c r="C1" s="268"/>
      <c r="D1" s="268"/>
      <c r="E1" s="268"/>
      <c r="F1" s="268"/>
      <c r="G1" s="268"/>
      <c r="H1" s="268"/>
      <c r="I1" s="268"/>
      <c r="J1" s="268"/>
      <c r="K1" s="268"/>
      <c r="L1" s="268"/>
      <c r="M1" s="268"/>
      <c r="N1" s="268"/>
      <c r="O1" s="268"/>
      <c r="P1" s="268"/>
    </row>
    <row r="2" spans="1:16" x14ac:dyDescent="0.3">
      <c r="A2" s="19"/>
      <c r="B2" s="19"/>
      <c r="C2" s="19"/>
      <c r="D2" s="19"/>
      <c r="E2" s="19"/>
      <c r="F2" s="19"/>
      <c r="G2" s="19"/>
      <c r="H2" s="19"/>
      <c r="I2" s="268"/>
      <c r="J2" s="268"/>
      <c r="K2" s="268"/>
      <c r="L2" s="268"/>
      <c r="M2" s="268"/>
      <c r="N2" s="268"/>
      <c r="O2" s="268"/>
      <c r="P2" s="268"/>
    </row>
    <row r="3" spans="1:16" ht="27" x14ac:dyDescent="0.3">
      <c r="A3" s="405" t="s">
        <v>360</v>
      </c>
      <c r="B3" s="406"/>
      <c r="C3" s="406"/>
      <c r="D3" s="406"/>
      <c r="E3" s="406"/>
      <c r="F3" s="406"/>
      <c r="G3" s="406"/>
      <c r="H3" s="406"/>
      <c r="I3" s="268"/>
      <c r="J3" s="268"/>
      <c r="K3" s="268"/>
      <c r="L3" s="268"/>
      <c r="M3" s="268"/>
      <c r="N3" s="268"/>
      <c r="O3" s="268"/>
      <c r="P3" s="268"/>
    </row>
    <row r="4" spans="1:16" x14ac:dyDescent="0.3">
      <c r="A4" s="19"/>
      <c r="B4" s="407" t="s">
        <v>361</v>
      </c>
      <c r="C4" s="407" t="s">
        <v>362</v>
      </c>
      <c r="D4" s="407" t="s">
        <v>363</v>
      </c>
      <c r="E4" s="407" t="s">
        <v>364</v>
      </c>
      <c r="F4" s="407" t="s">
        <v>365</v>
      </c>
      <c r="G4" s="407" t="s">
        <v>366</v>
      </c>
      <c r="H4" s="407" t="s">
        <v>367</v>
      </c>
      <c r="I4" s="407" t="s">
        <v>368</v>
      </c>
      <c r="J4" s="407" t="s">
        <v>369</v>
      </c>
      <c r="K4" s="407" t="s">
        <v>370</v>
      </c>
      <c r="L4" s="407" t="s">
        <v>371</v>
      </c>
      <c r="M4" s="407" t="s">
        <v>372</v>
      </c>
      <c r="N4" s="407" t="s">
        <v>373</v>
      </c>
      <c r="O4" s="407" t="s">
        <v>374</v>
      </c>
      <c r="P4" s="268"/>
    </row>
    <row r="5" spans="1:16" x14ac:dyDescent="0.3">
      <c r="A5" s="292" t="s">
        <v>23</v>
      </c>
      <c r="B5" s="245">
        <v>9262</v>
      </c>
      <c r="C5" s="245">
        <v>9525</v>
      </c>
      <c r="D5" s="408">
        <v>9685</v>
      </c>
      <c r="E5" s="409">
        <v>10252</v>
      </c>
      <c r="F5" s="410">
        <v>10598</v>
      </c>
      <c r="G5" s="411">
        <v>11113</v>
      </c>
      <c r="H5" s="412">
        <v>11317</v>
      </c>
      <c r="I5" s="413">
        <v>12182</v>
      </c>
      <c r="J5" s="413">
        <v>12885</v>
      </c>
      <c r="K5" s="303">
        <v>12378</v>
      </c>
      <c r="L5" s="414">
        <v>12871</v>
      </c>
      <c r="M5" s="415">
        <v>13041</v>
      </c>
      <c r="N5" s="414">
        <v>15674</v>
      </c>
      <c r="O5" s="414">
        <v>16971</v>
      </c>
      <c r="P5" s="268"/>
    </row>
    <row r="6" spans="1:16" x14ac:dyDescent="0.3">
      <c r="A6" s="19" t="s">
        <v>25</v>
      </c>
      <c r="B6" s="245">
        <v>3387</v>
      </c>
      <c r="C6" s="245">
        <v>3426</v>
      </c>
      <c r="D6" s="408">
        <v>3515</v>
      </c>
      <c r="E6" s="408">
        <v>3695</v>
      </c>
      <c r="F6" s="408">
        <v>3893</v>
      </c>
      <c r="G6" s="408">
        <v>4165</v>
      </c>
      <c r="H6" s="412">
        <v>4281</v>
      </c>
      <c r="I6" s="413">
        <v>4500</v>
      </c>
      <c r="J6" s="416">
        <v>4608</v>
      </c>
      <c r="K6" s="303">
        <v>4588</v>
      </c>
      <c r="L6" s="414">
        <v>4729</v>
      </c>
      <c r="M6" s="415">
        <v>4847</v>
      </c>
      <c r="N6" s="414">
        <v>5834</v>
      </c>
      <c r="O6" s="414">
        <v>6318</v>
      </c>
      <c r="P6" s="268"/>
    </row>
    <row r="7" spans="1:16" x14ac:dyDescent="0.3">
      <c r="A7" s="19" t="s">
        <v>26</v>
      </c>
      <c r="B7" s="245">
        <v>3520</v>
      </c>
      <c r="C7" s="245">
        <v>3585</v>
      </c>
      <c r="D7" s="408">
        <v>3523</v>
      </c>
      <c r="E7" s="408">
        <v>3758</v>
      </c>
      <c r="F7" s="408">
        <v>3780</v>
      </c>
      <c r="G7" s="408">
        <v>3954</v>
      </c>
      <c r="H7" s="412">
        <v>4058</v>
      </c>
      <c r="I7" s="413">
        <v>4425</v>
      </c>
      <c r="J7" s="416">
        <v>4817</v>
      </c>
      <c r="K7" s="303">
        <v>4767</v>
      </c>
      <c r="L7" s="414">
        <v>5172</v>
      </c>
      <c r="M7" s="415">
        <v>5185</v>
      </c>
      <c r="N7" s="414">
        <v>6224</v>
      </c>
      <c r="O7" s="414">
        <v>6640</v>
      </c>
      <c r="P7" s="268"/>
    </row>
    <row r="8" spans="1:16" x14ac:dyDescent="0.3">
      <c r="A8" s="19" t="s">
        <v>28</v>
      </c>
      <c r="B8" s="245">
        <v>2355</v>
      </c>
      <c r="C8" s="245">
        <v>2514</v>
      </c>
      <c r="D8" s="408">
        <v>2647</v>
      </c>
      <c r="E8" s="408">
        <v>2799</v>
      </c>
      <c r="F8" s="408">
        <v>2925</v>
      </c>
      <c r="G8" s="408">
        <v>2994</v>
      </c>
      <c r="H8" s="412">
        <v>2978</v>
      </c>
      <c r="I8" s="413">
        <v>3257</v>
      </c>
      <c r="J8" s="416">
        <v>3460</v>
      </c>
      <c r="K8" s="303">
        <v>3023</v>
      </c>
      <c r="L8" s="414">
        <v>3271</v>
      </c>
      <c r="M8" s="415">
        <v>3009</v>
      </c>
      <c r="N8" s="414">
        <v>3616</v>
      </c>
      <c r="O8" s="414">
        <v>4013</v>
      </c>
      <c r="P8" s="268"/>
    </row>
    <row r="9" spans="1:16" x14ac:dyDescent="0.3">
      <c r="A9" s="19" t="s">
        <v>25</v>
      </c>
      <c r="B9" s="304">
        <v>36.568775642409847</v>
      </c>
      <c r="C9" s="304">
        <v>35.968503937007874</v>
      </c>
      <c r="D9" s="304">
        <v>36.293236964377904</v>
      </c>
      <c r="E9" s="304">
        <f t="shared" ref="E9:K9" si="0">E6/E5*100</f>
        <v>36.041747951619193</v>
      </c>
      <c r="F9" s="304">
        <f t="shared" si="0"/>
        <v>36.733345914323458</v>
      </c>
      <c r="G9" s="304">
        <f t="shared" si="0"/>
        <v>37.478628633132367</v>
      </c>
      <c r="H9" s="304">
        <f t="shared" si="0"/>
        <v>37.828046302023502</v>
      </c>
      <c r="I9" s="304">
        <f t="shared" si="0"/>
        <v>36.939747167952717</v>
      </c>
      <c r="J9" s="304">
        <f t="shared" si="0"/>
        <v>35.762514551804422</v>
      </c>
      <c r="K9" s="304">
        <f t="shared" si="0"/>
        <v>37.065761835514621</v>
      </c>
      <c r="L9" s="304">
        <v>36.741512298583984</v>
      </c>
      <c r="M9" s="417">
        <v>37.199508666992188</v>
      </c>
      <c r="N9" s="304">
        <v>37.200000000000003</v>
      </c>
      <c r="O9" s="304">
        <v>37.228214263916016</v>
      </c>
      <c r="P9" s="268"/>
    </row>
    <row r="10" spans="1:16" x14ac:dyDescent="0.3">
      <c r="A10" s="19" t="s">
        <v>26</v>
      </c>
      <c r="B10" s="304">
        <v>38.004750593824227</v>
      </c>
      <c r="C10" s="304">
        <v>37.637795275590555</v>
      </c>
      <c r="D10" s="304">
        <v>36.375838926174495</v>
      </c>
      <c r="E10" s="304">
        <f t="shared" ref="E10:K10" si="1">E7/E5*100</f>
        <v>36.656262192742879</v>
      </c>
      <c r="F10" s="304">
        <f t="shared" si="1"/>
        <v>35.667107001321</v>
      </c>
      <c r="G10" s="304">
        <f t="shared" si="1"/>
        <v>35.579951408260598</v>
      </c>
      <c r="H10" s="304">
        <f t="shared" si="1"/>
        <v>35.857559423875585</v>
      </c>
      <c r="I10" s="304">
        <f t="shared" si="1"/>
        <v>36.324084715153504</v>
      </c>
      <c r="J10" s="304">
        <f t="shared" si="1"/>
        <v>37.384555684904932</v>
      </c>
      <c r="K10" s="304">
        <f t="shared" si="1"/>
        <v>38.511875908870572</v>
      </c>
      <c r="L10" s="304">
        <v>40.183357238769531</v>
      </c>
      <c r="M10" s="417">
        <v>39.799999999999997</v>
      </c>
      <c r="N10" s="304">
        <v>39.700000000000003</v>
      </c>
      <c r="O10" s="304">
        <v>39.125568389892578</v>
      </c>
      <c r="P10" s="268"/>
    </row>
    <row r="11" spans="1:16" x14ac:dyDescent="0.3">
      <c r="A11" s="19" t="s">
        <v>28</v>
      </c>
      <c r="B11" s="304">
        <v>25.426473763765927</v>
      </c>
      <c r="C11" s="304">
        <v>26.393700787401574</v>
      </c>
      <c r="D11" s="304">
        <v>27.330924109447601</v>
      </c>
      <c r="E11" s="304">
        <f t="shared" ref="E11:K11" si="2">E8/E5*100</f>
        <v>27.301989855637927</v>
      </c>
      <c r="F11" s="304">
        <f t="shared" si="2"/>
        <v>27.599547084355542</v>
      </c>
      <c r="G11" s="304">
        <f t="shared" si="2"/>
        <v>26.941419958607039</v>
      </c>
      <c r="H11" s="304">
        <f t="shared" si="2"/>
        <v>26.314394274100909</v>
      </c>
      <c r="I11" s="304">
        <f t="shared" si="2"/>
        <v>26.736168116893776</v>
      </c>
      <c r="J11" s="304">
        <f t="shared" si="2"/>
        <v>26.85292976329065</v>
      </c>
      <c r="K11" s="304">
        <f t="shared" si="2"/>
        <v>24.4223622556148</v>
      </c>
      <c r="L11" s="304">
        <v>25.413721084594727</v>
      </c>
      <c r="M11" s="417">
        <v>23.1</v>
      </c>
      <c r="N11" s="304">
        <v>23.1</v>
      </c>
      <c r="O11" s="304">
        <v>23.646219253540039</v>
      </c>
      <c r="P11" s="268"/>
    </row>
    <row r="12" spans="1:16" x14ac:dyDescent="0.3">
      <c r="A12" s="19"/>
      <c r="B12" s="245"/>
      <c r="C12" s="245"/>
      <c r="D12" s="408"/>
      <c r="E12" s="418"/>
      <c r="F12" s="245"/>
      <c r="G12" s="245"/>
      <c r="H12" s="245"/>
      <c r="I12" s="245"/>
      <c r="J12" s="245"/>
      <c r="K12" s="245"/>
      <c r="L12" s="245"/>
      <c r="M12" s="268"/>
      <c r="N12" s="324"/>
      <c r="O12" s="304"/>
      <c r="P12" s="268"/>
    </row>
    <row r="13" spans="1:16" x14ac:dyDescent="0.3">
      <c r="A13" s="292" t="s">
        <v>34</v>
      </c>
      <c r="B13" s="245">
        <v>17687</v>
      </c>
      <c r="C13" s="245">
        <v>18530</v>
      </c>
      <c r="D13" s="245">
        <v>18057</v>
      </c>
      <c r="E13" s="419">
        <v>19361</v>
      </c>
      <c r="F13" s="419">
        <v>19847</v>
      </c>
      <c r="G13" s="419">
        <v>20632</v>
      </c>
      <c r="H13" s="420">
        <v>20585</v>
      </c>
      <c r="I13" s="413">
        <v>22488</v>
      </c>
      <c r="J13" s="421">
        <v>24009</v>
      </c>
      <c r="K13" s="303">
        <v>23042</v>
      </c>
      <c r="L13" s="414">
        <v>23586</v>
      </c>
      <c r="M13" s="415">
        <v>23509</v>
      </c>
      <c r="N13" s="414">
        <v>29894</v>
      </c>
      <c r="O13" s="414">
        <v>30895</v>
      </c>
      <c r="P13" s="268"/>
    </row>
    <row r="14" spans="1:16" x14ac:dyDescent="0.3">
      <c r="A14" s="19"/>
      <c r="B14" s="19"/>
      <c r="C14" s="19"/>
      <c r="D14" s="422"/>
      <c r="E14" s="19"/>
      <c r="F14" s="19"/>
      <c r="G14" s="268"/>
      <c r="H14" s="268"/>
      <c r="I14" s="268"/>
      <c r="J14" s="268"/>
      <c r="K14" s="268"/>
      <c r="L14" s="268"/>
      <c r="M14" s="268"/>
      <c r="N14" s="268"/>
      <c r="O14" s="268"/>
      <c r="P14" s="268"/>
    </row>
    <row r="15" spans="1:16" x14ac:dyDescent="0.3">
      <c r="A15" s="9"/>
      <c r="B15" s="9"/>
      <c r="C15" s="9"/>
      <c r="D15" s="59"/>
      <c r="E15" s="59"/>
      <c r="F15" s="59"/>
      <c r="G15" s="59"/>
      <c r="H15" s="59"/>
      <c r="I15" s="57"/>
    </row>
    <row r="16" spans="1:16" x14ac:dyDescent="0.3">
      <c r="A16" s="9"/>
      <c r="B16" s="9"/>
      <c r="C16" s="9"/>
      <c r="D16" s="59"/>
      <c r="E16" s="60"/>
      <c r="F16" s="60"/>
      <c r="G16" s="59"/>
      <c r="H16" s="59"/>
    </row>
    <row r="17" spans="1:8" x14ac:dyDescent="0.3">
      <c r="A17" s="9"/>
      <c r="B17" s="9"/>
      <c r="C17" s="9"/>
      <c r="D17" s="59"/>
      <c r="E17" s="61"/>
      <c r="F17" s="61"/>
      <c r="G17" s="59"/>
      <c r="H17" s="59"/>
    </row>
    <row r="18" spans="1:8" x14ac:dyDescent="0.3">
      <c r="A18" s="9"/>
      <c r="B18" s="9"/>
      <c r="C18" s="9"/>
      <c r="D18" s="59"/>
      <c r="E18" s="62"/>
      <c r="F18" s="59"/>
      <c r="G18" s="59"/>
      <c r="H18" s="59"/>
    </row>
    <row r="19" spans="1:8" x14ac:dyDescent="0.3">
      <c r="A19" s="9"/>
      <c r="B19" s="9"/>
      <c r="C19" s="9"/>
      <c r="D19" s="9"/>
      <c r="E19" s="62"/>
      <c r="F19" s="60"/>
      <c r="G19" s="59"/>
      <c r="H19" s="59"/>
    </row>
    <row r="20" spans="1:8" x14ac:dyDescent="0.3">
      <c r="A20" s="9"/>
      <c r="B20" s="9"/>
      <c r="C20" s="9"/>
      <c r="D20" s="9"/>
      <c r="E20" s="9"/>
      <c r="F20" s="9"/>
      <c r="G20" s="9"/>
    </row>
    <row r="21" spans="1:8" x14ac:dyDescent="0.3">
      <c r="A21" s="9" t="s">
        <v>43</v>
      </c>
      <c r="B21" s="9"/>
      <c r="C21" s="9"/>
      <c r="D21" s="9"/>
      <c r="E21" s="9"/>
      <c r="F21" s="9"/>
      <c r="G21" s="9"/>
    </row>
    <row r="22" spans="1:8" x14ac:dyDescent="0.3">
      <c r="A22" s="9" t="s">
        <v>375</v>
      </c>
      <c r="B22" s="9"/>
      <c r="C22" s="9"/>
      <c r="D22" s="9"/>
      <c r="E22" s="58"/>
      <c r="F22" s="58"/>
      <c r="G22" s="9"/>
    </row>
    <row r="23" spans="1:8" x14ac:dyDescent="0.3">
      <c r="A23" s="9" t="s">
        <v>376</v>
      </c>
      <c r="B23" s="9"/>
      <c r="C23" s="9"/>
      <c r="D23" s="9"/>
      <c r="E23" s="9"/>
      <c r="F23" s="9"/>
      <c r="G23" s="9"/>
    </row>
    <row r="24" spans="1:8" x14ac:dyDescent="0.3">
      <c r="A24" s="9" t="s">
        <v>377</v>
      </c>
      <c r="B24" s="9"/>
      <c r="C24" s="9"/>
      <c r="D24" s="9"/>
      <c r="E24" s="9"/>
      <c r="F24" s="9"/>
      <c r="G24" s="9"/>
    </row>
    <row r="25" spans="1:8" x14ac:dyDescent="0.3">
      <c r="A25" s="9"/>
      <c r="B25" s="9"/>
      <c r="C25" s="9"/>
      <c r="D25" s="9"/>
      <c r="E25" s="9"/>
      <c r="F25" s="9"/>
      <c r="G25" s="9"/>
    </row>
    <row r="27" spans="1:8" x14ac:dyDescent="0.3">
      <c r="A27" t="s">
        <v>397</v>
      </c>
      <c r="C27" s="63"/>
      <c r="D27" s="63"/>
      <c r="E27" s="63"/>
      <c r="F27" s="63"/>
    </row>
    <row r="28" spans="1:8" x14ac:dyDescent="0.3">
      <c r="A28" s="64"/>
      <c r="B28" s="65"/>
    </row>
    <row r="29" spans="1:8" x14ac:dyDescent="0.3">
      <c r="A29" s="64"/>
    </row>
    <row r="30" spans="1:8" x14ac:dyDescent="0.3">
      <c r="A30" s="64"/>
      <c r="C30" s="12"/>
      <c r="D30" s="66"/>
      <c r="E30" s="66"/>
      <c r="F30" s="12"/>
    </row>
    <row r="31" spans="1:8" x14ac:dyDescent="0.3">
      <c r="A31" s="64"/>
      <c r="B31" s="65"/>
    </row>
  </sheetData>
  <phoneticPr fontId="42" type="noConversion"/>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1CB15-15F6-4761-8CFE-4A2913A75D86}">
  <dimension ref="A1:G48"/>
  <sheetViews>
    <sheetView topLeftCell="A23" workbookViewId="0">
      <selection activeCell="A31" sqref="A31:F34"/>
    </sheetView>
  </sheetViews>
  <sheetFormatPr defaultRowHeight="14.4" x14ac:dyDescent="0.3"/>
  <cols>
    <col min="1" max="1" width="12.77734375" customWidth="1"/>
    <col min="2" max="2" width="11.33203125" customWidth="1"/>
    <col min="3" max="3" width="11.44140625" customWidth="1"/>
    <col min="5" max="5" width="11.77734375" customWidth="1"/>
  </cols>
  <sheetData>
    <row r="1" spans="1:7" ht="18" x14ac:dyDescent="0.35">
      <c r="A1" s="440" t="s">
        <v>438</v>
      </c>
    </row>
    <row r="2" spans="1:7" x14ac:dyDescent="0.3">
      <c r="A2" s="37"/>
    </row>
    <row r="3" spans="1:7" x14ac:dyDescent="0.3">
      <c r="A3" s="423" t="s">
        <v>398</v>
      </c>
    </row>
    <row r="4" spans="1:7" ht="15" thickBot="1" x14ac:dyDescent="0.35">
      <c r="A4" s="37"/>
    </row>
    <row r="5" spans="1:7" ht="14.4" customHeight="1" thickBot="1" x14ac:dyDescent="0.35">
      <c r="A5" s="424"/>
      <c r="B5" s="540" t="s">
        <v>399</v>
      </c>
      <c r="C5" s="541"/>
      <c r="D5" s="541"/>
      <c r="E5" s="541"/>
      <c r="F5" s="541"/>
      <c r="G5" s="542"/>
    </row>
    <row r="6" spans="1:7" ht="43.8" thickBot="1" x14ac:dyDescent="0.35">
      <c r="A6" s="426"/>
      <c r="B6" s="427" t="s">
        <v>400</v>
      </c>
      <c r="C6" s="427" t="s">
        <v>401</v>
      </c>
      <c r="D6" s="427" t="s">
        <v>402</v>
      </c>
      <c r="E6" s="427" t="s">
        <v>403</v>
      </c>
      <c r="F6" s="427" t="s">
        <v>404</v>
      </c>
      <c r="G6" s="427" t="s">
        <v>405</v>
      </c>
    </row>
    <row r="7" spans="1:7" ht="15" thickBot="1" x14ac:dyDescent="0.35">
      <c r="A7" s="426" t="s">
        <v>406</v>
      </c>
      <c r="B7" s="427">
        <v>127</v>
      </c>
      <c r="C7" s="427">
        <v>771</v>
      </c>
      <c r="D7" s="427">
        <v>32</v>
      </c>
      <c r="E7" s="427">
        <v>22</v>
      </c>
      <c r="F7" s="427">
        <v>18</v>
      </c>
      <c r="G7" s="427">
        <v>970</v>
      </c>
    </row>
    <row r="8" spans="1:7" ht="58.2" thickBot="1" x14ac:dyDescent="0.35">
      <c r="A8" s="426" t="s">
        <v>407</v>
      </c>
      <c r="B8" s="427">
        <v>33</v>
      </c>
      <c r="C8" s="427">
        <v>180</v>
      </c>
      <c r="D8" s="427">
        <v>6</v>
      </c>
      <c r="E8" s="427">
        <v>2</v>
      </c>
      <c r="F8" s="427">
        <v>5</v>
      </c>
      <c r="G8" s="427">
        <v>226</v>
      </c>
    </row>
    <row r="9" spans="1:7" ht="15" thickBot="1" x14ac:dyDescent="0.35">
      <c r="A9" s="426" t="s">
        <v>405</v>
      </c>
      <c r="B9" s="427">
        <v>160</v>
      </c>
      <c r="C9" s="427">
        <v>951</v>
      </c>
      <c r="D9" s="427">
        <v>38</v>
      </c>
      <c r="E9" s="427">
        <v>24</v>
      </c>
      <c r="F9" s="427">
        <v>23</v>
      </c>
      <c r="G9" s="427">
        <v>1196</v>
      </c>
    </row>
    <row r="10" spans="1:7" ht="11.4" customHeight="1" x14ac:dyDescent="0.3"/>
    <row r="12" spans="1:7" ht="28.8" customHeight="1" x14ac:dyDescent="0.3">
      <c r="A12" s="546" t="s">
        <v>431</v>
      </c>
      <c r="B12" s="546"/>
    </row>
    <row r="13" spans="1:7" x14ac:dyDescent="0.3">
      <c r="A13" s="430"/>
    </row>
    <row r="14" spans="1:7" x14ac:dyDescent="0.3">
      <c r="A14" s="543" t="s">
        <v>432</v>
      </c>
      <c r="B14" s="544"/>
      <c r="C14" s="544"/>
      <c r="D14" s="545"/>
      <c r="E14" s="92">
        <v>83</v>
      </c>
    </row>
    <row r="15" spans="1:7" x14ac:dyDescent="0.3">
      <c r="A15" s="430"/>
    </row>
    <row r="17" spans="1:5" ht="15" thickBot="1" x14ac:dyDescent="0.35">
      <c r="A17" s="423" t="s">
        <v>408</v>
      </c>
      <c r="B17" s="3"/>
      <c r="C17" s="3"/>
      <c r="D17" s="3"/>
      <c r="E17" s="3"/>
    </row>
    <row r="18" spans="1:5" ht="15" thickBot="1" x14ac:dyDescent="0.35">
      <c r="A18" s="424"/>
      <c r="B18" s="425" t="s">
        <v>409</v>
      </c>
      <c r="C18" s="425"/>
      <c r="D18" s="425"/>
      <c r="E18" s="425"/>
    </row>
    <row r="19" spans="1:5" ht="15" thickBot="1" x14ac:dyDescent="0.35">
      <c r="A19" s="426"/>
      <c r="B19" s="427" t="s">
        <v>400</v>
      </c>
      <c r="C19" s="427" t="s">
        <v>401</v>
      </c>
      <c r="D19" s="427" t="s">
        <v>403</v>
      </c>
      <c r="E19" s="427" t="s">
        <v>405</v>
      </c>
    </row>
    <row r="20" spans="1:5" ht="29.4" thickBot="1" x14ac:dyDescent="0.35">
      <c r="A20" s="426" t="s">
        <v>410</v>
      </c>
      <c r="B20" s="427">
        <v>72</v>
      </c>
      <c r="C20" s="427">
        <v>136</v>
      </c>
      <c r="D20" s="427">
        <v>20</v>
      </c>
      <c r="E20" s="427">
        <v>228</v>
      </c>
    </row>
    <row r="21" spans="1:5" ht="58.2" thickBot="1" x14ac:dyDescent="0.35">
      <c r="A21" s="426" t="s">
        <v>411</v>
      </c>
      <c r="B21" s="427">
        <v>2307</v>
      </c>
      <c r="C21" s="427">
        <v>2276</v>
      </c>
      <c r="D21" s="432" t="s">
        <v>412</v>
      </c>
      <c r="E21" s="427">
        <v>4646</v>
      </c>
    </row>
    <row r="22" spans="1:5" x14ac:dyDescent="0.3">
      <c r="A22" s="37" t="s">
        <v>413</v>
      </c>
    </row>
    <row r="23" spans="1:5" x14ac:dyDescent="0.3">
      <c r="A23" s="37"/>
    </row>
    <row r="24" spans="1:5" x14ac:dyDescent="0.3">
      <c r="A24" s="37"/>
    </row>
    <row r="25" spans="1:5" x14ac:dyDescent="0.3">
      <c r="A25" s="37"/>
    </row>
    <row r="26" spans="1:5" ht="15" thickBot="1" x14ac:dyDescent="0.35">
      <c r="A26" s="37" t="s">
        <v>454</v>
      </c>
    </row>
    <row r="27" spans="1:5" ht="58.2" thickBot="1" x14ac:dyDescent="0.35">
      <c r="A27" s="447" t="s">
        <v>458</v>
      </c>
      <c r="B27" s="449" t="s">
        <v>455</v>
      </c>
      <c r="C27" s="449" t="s">
        <v>456</v>
      </c>
      <c r="D27" s="451" t="s">
        <v>457</v>
      </c>
    </row>
    <row r="28" spans="1:5" ht="15" thickBot="1" x14ac:dyDescent="0.35">
      <c r="A28" s="446">
        <v>4646</v>
      </c>
      <c r="B28" s="448">
        <v>13232</v>
      </c>
      <c r="C28" s="448">
        <v>16739</v>
      </c>
      <c r="D28" s="450">
        <v>34617</v>
      </c>
    </row>
    <row r="31" spans="1:5" ht="28.8" customHeight="1" x14ac:dyDescent="0.3">
      <c r="A31" s="547" t="s">
        <v>433</v>
      </c>
      <c r="B31" s="547"/>
    </row>
    <row r="33" spans="1:6" x14ac:dyDescent="0.3">
      <c r="A33" s="543" t="s">
        <v>434</v>
      </c>
      <c r="B33" s="544"/>
      <c r="C33" s="544"/>
      <c r="D33" s="544"/>
      <c r="E33" s="545"/>
      <c r="F33" s="92">
        <v>132</v>
      </c>
    </row>
    <row r="35" spans="1:6" ht="15" thickBot="1" x14ac:dyDescent="0.35">
      <c r="A35" s="423" t="s">
        <v>441</v>
      </c>
      <c r="B35" s="3"/>
      <c r="C35" s="3"/>
      <c r="D35" s="3"/>
      <c r="E35" s="3"/>
    </row>
    <row r="36" spans="1:6" ht="72.599999999999994" thickBot="1" x14ac:dyDescent="0.35">
      <c r="A36" s="424" t="s">
        <v>442</v>
      </c>
      <c r="B36" s="425" t="s">
        <v>409</v>
      </c>
      <c r="C36" s="425" t="s">
        <v>435</v>
      </c>
      <c r="D36" s="425" t="s">
        <v>443</v>
      </c>
      <c r="E36" s="425" t="s">
        <v>437</v>
      </c>
      <c r="F36" s="425" t="s">
        <v>405</v>
      </c>
    </row>
    <row r="37" spans="1:6" ht="15" thickBot="1" x14ac:dyDescent="0.35">
      <c r="A37" s="426" t="s">
        <v>444</v>
      </c>
      <c r="B37" s="432" t="s">
        <v>436</v>
      </c>
      <c r="C37" s="432" t="s">
        <v>436</v>
      </c>
      <c r="D37" s="432" t="s">
        <v>436</v>
      </c>
      <c r="E37" s="432" t="s">
        <v>436</v>
      </c>
      <c r="F37" s="444">
        <v>0</v>
      </c>
    </row>
    <row r="38" spans="1:6" ht="15" thickBot="1" x14ac:dyDescent="0.35">
      <c r="A38" s="445" t="s">
        <v>453</v>
      </c>
      <c r="B38" s="432" t="s">
        <v>436</v>
      </c>
      <c r="C38" s="432">
        <v>4</v>
      </c>
      <c r="D38" s="432" t="s">
        <v>436</v>
      </c>
      <c r="E38" s="432" t="s">
        <v>436</v>
      </c>
      <c r="F38" s="444">
        <v>4</v>
      </c>
    </row>
    <row r="39" spans="1:6" ht="15" thickBot="1" x14ac:dyDescent="0.35">
      <c r="A39" s="426" t="s">
        <v>445</v>
      </c>
      <c r="B39" s="432">
        <v>5</v>
      </c>
      <c r="C39" s="432">
        <v>36</v>
      </c>
      <c r="D39" s="432">
        <v>2</v>
      </c>
      <c r="E39" s="432">
        <v>1</v>
      </c>
      <c r="F39" s="444">
        <v>44</v>
      </c>
    </row>
    <row r="40" spans="1:6" ht="15" thickBot="1" x14ac:dyDescent="0.35">
      <c r="A40" s="426" t="s">
        <v>446</v>
      </c>
      <c r="B40" s="432">
        <v>23</v>
      </c>
      <c r="C40" s="432">
        <v>134</v>
      </c>
      <c r="D40" s="432">
        <v>54</v>
      </c>
      <c r="E40" s="432">
        <v>2</v>
      </c>
      <c r="F40" s="444">
        <v>213</v>
      </c>
    </row>
    <row r="41" spans="1:6" ht="15" thickBot="1" x14ac:dyDescent="0.35">
      <c r="A41" s="426" t="s">
        <v>447</v>
      </c>
      <c r="B41" s="432">
        <v>46</v>
      </c>
      <c r="C41" s="432">
        <v>80</v>
      </c>
      <c r="D41" s="432">
        <v>179</v>
      </c>
      <c r="E41" s="432">
        <v>3</v>
      </c>
      <c r="F41" s="444">
        <v>308</v>
      </c>
    </row>
    <row r="42" spans="1:6" ht="15" thickBot="1" x14ac:dyDescent="0.35">
      <c r="A42" s="426" t="s">
        <v>448</v>
      </c>
      <c r="B42" s="432">
        <v>87</v>
      </c>
      <c r="C42" s="432">
        <v>1</v>
      </c>
      <c r="D42" s="432">
        <v>149</v>
      </c>
      <c r="E42" s="432" t="s">
        <v>436</v>
      </c>
      <c r="F42" s="444">
        <v>237</v>
      </c>
    </row>
    <row r="43" spans="1:6" ht="15" thickBot="1" x14ac:dyDescent="0.35">
      <c r="A43" s="426" t="s">
        <v>449</v>
      </c>
      <c r="B43" s="432">
        <v>110</v>
      </c>
      <c r="C43" s="432" t="s">
        <v>436</v>
      </c>
      <c r="D43" s="432">
        <v>54</v>
      </c>
      <c r="E43" s="432">
        <v>2</v>
      </c>
      <c r="F43" s="444">
        <v>166</v>
      </c>
    </row>
    <row r="44" spans="1:6" ht="15" thickBot="1" x14ac:dyDescent="0.35">
      <c r="A44" s="426" t="s">
        <v>450</v>
      </c>
      <c r="B44" s="432">
        <v>66</v>
      </c>
      <c r="C44" s="432" t="s">
        <v>436</v>
      </c>
      <c r="D44" s="432">
        <v>18</v>
      </c>
      <c r="E44" s="432">
        <v>1</v>
      </c>
      <c r="F44" s="444">
        <v>85</v>
      </c>
    </row>
    <row r="45" spans="1:6" ht="15" thickBot="1" x14ac:dyDescent="0.35">
      <c r="A45" s="426" t="s">
        <v>451</v>
      </c>
      <c r="B45" s="432">
        <v>9</v>
      </c>
      <c r="C45" s="432" t="s">
        <v>436</v>
      </c>
      <c r="D45" s="432" t="s">
        <v>436</v>
      </c>
      <c r="E45" s="432" t="s">
        <v>436</v>
      </c>
      <c r="F45" s="444">
        <v>9</v>
      </c>
    </row>
    <row r="46" spans="1:6" ht="15" thickBot="1" x14ac:dyDescent="0.35">
      <c r="A46" s="426" t="s">
        <v>452</v>
      </c>
      <c r="B46" s="432">
        <v>5</v>
      </c>
      <c r="C46" s="432">
        <v>2</v>
      </c>
      <c r="D46" s="432">
        <v>3</v>
      </c>
      <c r="E46" s="432" t="s">
        <v>436</v>
      </c>
      <c r="F46" s="444">
        <v>10</v>
      </c>
    </row>
    <row r="47" spans="1:6" ht="15" thickBot="1" x14ac:dyDescent="0.35">
      <c r="A47" s="431" t="s">
        <v>405</v>
      </c>
      <c r="B47" s="444">
        <v>351</v>
      </c>
      <c r="C47" s="444">
        <v>257</v>
      </c>
      <c r="D47" s="444">
        <v>459</v>
      </c>
      <c r="E47" s="444">
        <v>9</v>
      </c>
      <c r="F47" s="444">
        <v>1076</v>
      </c>
    </row>
    <row r="48" spans="1:6" x14ac:dyDescent="0.3">
      <c r="A48" s="37"/>
    </row>
  </sheetData>
  <mergeCells count="5">
    <mergeCell ref="B5:G5"/>
    <mergeCell ref="A33:E33"/>
    <mergeCell ref="A14:D14"/>
    <mergeCell ref="A12:B12"/>
    <mergeCell ref="A31:B3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6D027-380C-4318-BF7B-C80417039A28}">
  <dimension ref="A1:D18"/>
  <sheetViews>
    <sheetView workbookViewId="0"/>
  </sheetViews>
  <sheetFormatPr defaultRowHeight="14.4" x14ac:dyDescent="0.3"/>
  <cols>
    <col min="1" max="1" width="14" customWidth="1"/>
  </cols>
  <sheetData>
    <row r="1" spans="1:4" s="440" customFormat="1" ht="18" x14ac:dyDescent="0.35">
      <c r="A1" s="440" t="s">
        <v>440</v>
      </c>
    </row>
    <row r="4" spans="1:4" ht="15" thickBot="1" x14ac:dyDescent="0.35">
      <c r="A4" s="441" t="s">
        <v>414</v>
      </c>
      <c r="D4" s="443"/>
    </row>
    <row r="5" spans="1:4" ht="15" thickBot="1" x14ac:dyDescent="0.35">
      <c r="A5" s="424"/>
      <c r="B5" s="548" t="s">
        <v>415</v>
      </c>
      <c r="C5" s="549"/>
      <c r="D5" s="442" t="s">
        <v>416</v>
      </c>
    </row>
    <row r="6" spans="1:4" ht="15" thickBot="1" x14ac:dyDescent="0.35">
      <c r="A6" s="426"/>
      <c r="B6" s="433" t="s">
        <v>417</v>
      </c>
      <c r="C6" s="433" t="s">
        <v>418</v>
      </c>
      <c r="D6" s="442" t="s">
        <v>417</v>
      </c>
    </row>
    <row r="7" spans="1:4" ht="29.4" thickBot="1" x14ac:dyDescent="0.35">
      <c r="A7" s="431" t="s">
        <v>419</v>
      </c>
      <c r="B7" s="434">
        <v>65</v>
      </c>
      <c r="C7" s="434">
        <v>53</v>
      </c>
      <c r="D7" s="435" t="s">
        <v>428</v>
      </c>
    </row>
    <row r="8" spans="1:4" ht="43.8" thickBot="1" x14ac:dyDescent="0.35">
      <c r="A8" s="431" t="s">
        <v>420</v>
      </c>
      <c r="B8" s="434">
        <v>57</v>
      </c>
      <c r="C8" s="434">
        <v>49</v>
      </c>
      <c r="D8" s="436" t="s">
        <v>429</v>
      </c>
    </row>
    <row r="9" spans="1:4" ht="15" thickBot="1" x14ac:dyDescent="0.35">
      <c r="A9" s="431" t="s">
        <v>421</v>
      </c>
      <c r="B9" s="434">
        <v>3</v>
      </c>
      <c r="C9" s="434">
        <v>4</v>
      </c>
      <c r="D9" s="437">
        <v>0</v>
      </c>
    </row>
    <row r="10" spans="1:4" ht="15" thickBot="1" x14ac:dyDescent="0.35">
      <c r="A10" s="431" t="s">
        <v>422</v>
      </c>
      <c r="B10" s="434">
        <v>0</v>
      </c>
      <c r="C10" s="434">
        <v>0</v>
      </c>
      <c r="D10" s="437">
        <v>0</v>
      </c>
    </row>
    <row r="11" spans="1:4" ht="15" thickBot="1" x14ac:dyDescent="0.35">
      <c r="A11" s="431" t="s">
        <v>423</v>
      </c>
      <c r="B11" s="434">
        <v>7</v>
      </c>
      <c r="C11" s="434">
        <v>3</v>
      </c>
      <c r="D11" s="438" t="s">
        <v>430</v>
      </c>
    </row>
    <row r="12" spans="1:4" x14ac:dyDescent="0.3">
      <c r="A12" s="439" t="s">
        <v>424</v>
      </c>
    </row>
    <row r="15" spans="1:4" s="249" customFormat="1" x14ac:dyDescent="0.3">
      <c r="A15" s="429" t="s">
        <v>425</v>
      </c>
    </row>
    <row r="16" spans="1:4" s="249" customFormat="1" x14ac:dyDescent="0.3">
      <c r="A16" s="429" t="s">
        <v>426</v>
      </c>
    </row>
    <row r="17" spans="1:1" s="249" customFormat="1" x14ac:dyDescent="0.3">
      <c r="A17" s="429" t="s">
        <v>427</v>
      </c>
    </row>
    <row r="18" spans="1:1" x14ac:dyDescent="0.3">
      <c r="A18" s="428"/>
    </row>
  </sheetData>
  <mergeCells count="1">
    <mergeCell ref="B5:C5"/>
  </mergeCells>
  <hyperlinks>
    <hyperlink ref="A15" location="_ftnref1" display="_ftnref1" xr:uid="{B1B93A49-7D6C-4778-BDD9-0D9033392A61}"/>
    <hyperlink ref="A16" location="_ftnref2" display="_ftnref2" xr:uid="{008FD2D1-059E-4B84-8793-1DDB80799747}"/>
    <hyperlink ref="A17" location="_ftnref3" display="_ftnref3" xr:uid="{A3C7B8C6-C6DF-46AE-B08E-53E428B606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BCB6C-3D7A-4D8A-BAE6-3E3D901F0F8D}">
  <dimension ref="A1:G11"/>
  <sheetViews>
    <sheetView topLeftCell="A2" workbookViewId="0">
      <selection activeCell="C5" sqref="C5"/>
    </sheetView>
  </sheetViews>
  <sheetFormatPr defaultRowHeight="14.4" x14ac:dyDescent="0.3"/>
  <cols>
    <col min="1" max="1" width="88.88671875" customWidth="1"/>
  </cols>
  <sheetData>
    <row r="1" spans="1:7" ht="57.6" x14ac:dyDescent="0.3">
      <c r="A1" s="1" t="s">
        <v>58</v>
      </c>
    </row>
    <row r="2" spans="1:7" ht="353.25" customHeight="1" x14ac:dyDescent="0.3">
      <c r="A2" s="1" t="s">
        <v>59</v>
      </c>
    </row>
    <row r="11" spans="1:7" x14ac:dyDescent="0.3">
      <c r="G11" s="12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N188"/>
  <sheetViews>
    <sheetView showGridLines="0" topLeftCell="A77" zoomScale="70" zoomScaleNormal="70" zoomScaleSheetLayoutView="68" zoomScalePageLayoutView="150" workbookViewId="0">
      <selection activeCell="N159" sqref="N159"/>
    </sheetView>
  </sheetViews>
  <sheetFormatPr defaultColWidth="8.6640625" defaultRowHeight="13.2" x14ac:dyDescent="0.25"/>
  <cols>
    <col min="1" max="1" width="71.33203125" style="9" customWidth="1"/>
    <col min="2" max="5" width="14.44140625" style="9" customWidth="1"/>
    <col min="6" max="6" width="15.44140625" style="9" customWidth="1"/>
    <col min="7" max="8" width="14.44140625" style="9" customWidth="1"/>
    <col min="9" max="9" width="15.6640625" style="9" customWidth="1"/>
    <col min="10" max="10" width="15.33203125" style="9" customWidth="1"/>
    <col min="11" max="11" width="16.44140625" style="9" customWidth="1"/>
    <col min="12" max="12" width="13.44140625" style="9" customWidth="1"/>
    <col min="13" max="13" width="13.5546875" style="9" customWidth="1"/>
    <col min="14" max="14" width="14.6640625" style="9" customWidth="1"/>
    <col min="15" max="15" width="12.6640625" style="9" customWidth="1"/>
    <col min="16" max="16" width="17.33203125" style="9" customWidth="1"/>
    <col min="17" max="17" width="13.33203125" style="9" customWidth="1"/>
    <col min="18" max="16384" width="8.6640625" style="9"/>
  </cols>
  <sheetData>
    <row r="1" spans="1:37" x14ac:dyDescent="0.25">
      <c r="A1" s="15" t="s">
        <v>60</v>
      </c>
    </row>
    <row r="2" spans="1:37" x14ac:dyDescent="0.25">
      <c r="A2" s="15" t="s">
        <v>61</v>
      </c>
    </row>
    <row r="4" spans="1:37" ht="42.75" customHeight="1" x14ac:dyDescent="0.25">
      <c r="A4" s="469" t="s">
        <v>62</v>
      </c>
      <c r="B4" s="470"/>
      <c r="C4" s="470"/>
      <c r="D4" s="470"/>
      <c r="E4" s="470"/>
      <c r="F4" s="470"/>
    </row>
    <row r="5" spans="1:37" ht="19.95" customHeight="1" x14ac:dyDescent="0.25">
      <c r="A5" s="471"/>
      <c r="B5" s="471"/>
      <c r="C5" s="471"/>
      <c r="D5" s="471"/>
      <c r="E5" s="471"/>
      <c r="F5" s="471"/>
      <c r="G5" s="470"/>
      <c r="H5" s="470"/>
    </row>
    <row r="6" spans="1:37" s="117" customFormat="1" x14ac:dyDescent="0.25">
      <c r="A6" s="117" t="s">
        <v>63</v>
      </c>
    </row>
    <row r="8" spans="1:37" s="79" customFormat="1" x14ac:dyDescent="0.25">
      <c r="A8" s="117" t="s">
        <v>64</v>
      </c>
    </row>
    <row r="9" spans="1:37" s="78" customFormat="1" x14ac:dyDescent="0.25"/>
    <row r="10" spans="1:37" s="17" customFormat="1" ht="52.2" customHeight="1" x14ac:dyDescent="0.25">
      <c r="A10" s="476" t="s">
        <v>65</v>
      </c>
      <c r="B10" s="462" t="s">
        <v>66</v>
      </c>
      <c r="C10" s="463"/>
      <c r="D10" s="463"/>
      <c r="E10" s="464"/>
      <c r="F10" s="460" t="s">
        <v>67</v>
      </c>
      <c r="G10" s="460" t="s">
        <v>68</v>
      </c>
      <c r="H10" s="460" t="s">
        <v>69</v>
      </c>
      <c r="I10" s="460" t="s">
        <v>70</v>
      </c>
      <c r="R10" s="6"/>
      <c r="S10" s="6"/>
      <c r="T10" s="6"/>
      <c r="U10" s="6"/>
      <c r="V10" s="6"/>
      <c r="W10" s="6"/>
      <c r="X10" s="6"/>
      <c r="Y10" s="6"/>
      <c r="Z10" s="6"/>
      <c r="AA10" s="6"/>
      <c r="AB10" s="6"/>
      <c r="AC10" s="6"/>
      <c r="AD10" s="6"/>
      <c r="AE10" s="6"/>
      <c r="AF10" s="6"/>
      <c r="AG10" s="6"/>
      <c r="AH10" s="6"/>
      <c r="AI10" s="6"/>
      <c r="AJ10" s="6"/>
      <c r="AK10" s="6"/>
    </row>
    <row r="11" spans="1:37" s="17" customFormat="1" ht="15.6" customHeight="1" x14ac:dyDescent="0.25">
      <c r="A11" s="477"/>
      <c r="B11" s="121" t="s">
        <v>71</v>
      </c>
      <c r="C11" s="121" t="s">
        <v>72</v>
      </c>
      <c r="D11" s="121" t="s">
        <v>73</v>
      </c>
      <c r="E11" s="121" t="s">
        <v>74</v>
      </c>
      <c r="F11" s="461"/>
      <c r="G11" s="461"/>
      <c r="H11" s="461"/>
      <c r="I11" s="461"/>
      <c r="R11" s="6"/>
      <c r="S11" s="6"/>
      <c r="T11" s="6"/>
      <c r="U11" s="6"/>
      <c r="V11" s="6"/>
      <c r="W11" s="6"/>
      <c r="X11" s="6"/>
      <c r="Y11" s="6"/>
      <c r="Z11" s="6"/>
      <c r="AA11" s="6"/>
      <c r="AB11" s="6"/>
      <c r="AC11" s="6"/>
      <c r="AD11" s="6"/>
      <c r="AE11" s="6"/>
      <c r="AF11" s="6"/>
      <c r="AG11" s="6"/>
    </row>
    <row r="12" spans="1:37" s="44" customFormat="1" ht="15.6" customHeight="1" x14ac:dyDescent="0.25">
      <c r="A12" s="122" t="s">
        <v>75</v>
      </c>
      <c r="B12" s="123">
        <v>450</v>
      </c>
      <c r="C12" s="123">
        <v>403</v>
      </c>
      <c r="D12" s="123">
        <v>195</v>
      </c>
      <c r="E12" s="123">
        <v>1048</v>
      </c>
      <c r="F12" s="123">
        <v>584</v>
      </c>
      <c r="G12" s="123">
        <v>473</v>
      </c>
      <c r="H12" s="123">
        <v>73</v>
      </c>
      <c r="I12" s="123">
        <v>0</v>
      </c>
      <c r="J12" s="117"/>
      <c r="Q12" s="43"/>
      <c r="R12" s="43"/>
      <c r="S12" s="43"/>
      <c r="T12" s="43"/>
      <c r="U12" s="43"/>
      <c r="V12" s="43"/>
      <c r="W12" s="43"/>
      <c r="X12" s="43"/>
      <c r="Y12" s="43"/>
      <c r="Z12" s="43"/>
      <c r="AA12" s="43"/>
      <c r="AB12" s="43"/>
      <c r="AC12" s="43"/>
      <c r="AD12" s="43"/>
      <c r="AE12" s="43"/>
      <c r="AF12" s="43"/>
      <c r="AG12" s="43"/>
      <c r="AH12" s="43"/>
      <c r="AI12" s="43"/>
      <c r="AJ12" s="43"/>
    </row>
    <row r="13" spans="1:37" s="44" customFormat="1" ht="15.6" customHeight="1" x14ac:dyDescent="0.25">
      <c r="A13" s="122" t="s">
        <v>76</v>
      </c>
      <c r="B13" s="123">
        <v>201</v>
      </c>
      <c r="C13" s="123">
        <v>132</v>
      </c>
      <c r="D13" s="123">
        <v>57</v>
      </c>
      <c r="E13" s="123">
        <v>390</v>
      </c>
      <c r="F13" s="123">
        <v>41</v>
      </c>
      <c r="G13" s="123">
        <v>251</v>
      </c>
      <c r="H13" s="123">
        <v>8</v>
      </c>
      <c r="I13" s="123">
        <v>28</v>
      </c>
      <c r="J13" s="117"/>
      <c r="Q13" s="43"/>
      <c r="R13" s="43"/>
      <c r="S13" s="43"/>
      <c r="T13" s="43"/>
      <c r="U13" s="43"/>
      <c r="V13" s="43"/>
      <c r="W13" s="43"/>
      <c r="X13" s="43"/>
      <c r="Y13" s="43"/>
      <c r="Z13" s="43"/>
      <c r="AA13" s="43"/>
      <c r="AB13" s="43"/>
      <c r="AC13" s="43"/>
      <c r="AD13" s="43"/>
      <c r="AE13" s="43"/>
      <c r="AF13" s="43"/>
      <c r="AG13" s="43"/>
      <c r="AH13" s="43"/>
      <c r="AI13" s="43"/>
      <c r="AJ13" s="43"/>
    </row>
    <row r="14" spans="1:37" s="44" customFormat="1" ht="15.6" customHeight="1" x14ac:dyDescent="0.25">
      <c r="A14" s="122" t="s">
        <v>77</v>
      </c>
      <c r="B14" s="123">
        <v>64</v>
      </c>
      <c r="C14" s="123">
        <v>41</v>
      </c>
      <c r="D14" s="123">
        <v>15</v>
      </c>
      <c r="E14" s="123">
        <v>120</v>
      </c>
      <c r="F14" s="123">
        <v>0</v>
      </c>
      <c r="G14" s="123">
        <v>0</v>
      </c>
      <c r="H14" s="123">
        <v>120</v>
      </c>
      <c r="I14" s="123">
        <v>0</v>
      </c>
      <c r="J14" s="117"/>
      <c r="Q14" s="43"/>
      <c r="R14" s="43"/>
      <c r="S14" s="43"/>
      <c r="T14" s="43"/>
      <c r="U14" s="43"/>
      <c r="V14" s="43"/>
      <c r="W14" s="43"/>
      <c r="X14" s="43"/>
      <c r="Y14" s="43"/>
      <c r="Z14" s="43"/>
      <c r="AA14" s="43"/>
      <c r="AB14" s="43"/>
      <c r="AC14" s="43"/>
      <c r="AD14" s="43"/>
      <c r="AE14" s="43"/>
      <c r="AF14" s="43"/>
      <c r="AG14" s="43"/>
      <c r="AH14" s="43"/>
      <c r="AI14" s="43"/>
      <c r="AJ14" s="43"/>
    </row>
    <row r="15" spans="1:37" s="44" customFormat="1" ht="15.6" customHeight="1" x14ac:dyDescent="0.25">
      <c r="A15" s="122" t="s">
        <v>78</v>
      </c>
      <c r="B15" s="123">
        <v>373</v>
      </c>
      <c r="C15" s="123">
        <v>334</v>
      </c>
      <c r="D15" s="123">
        <v>176</v>
      </c>
      <c r="E15" s="123">
        <v>883</v>
      </c>
      <c r="F15" s="123">
        <v>216</v>
      </c>
      <c r="G15" s="123">
        <v>392</v>
      </c>
      <c r="H15" s="123">
        <v>40</v>
      </c>
      <c r="I15" s="123">
        <v>121</v>
      </c>
      <c r="J15" s="117"/>
      <c r="Q15" s="43"/>
      <c r="R15" s="43"/>
      <c r="S15" s="43"/>
      <c r="T15" s="43"/>
      <c r="U15" s="43"/>
      <c r="V15" s="43"/>
      <c r="W15" s="43"/>
      <c r="X15" s="43"/>
      <c r="Y15" s="43"/>
      <c r="Z15" s="43"/>
      <c r="AA15" s="43"/>
      <c r="AB15" s="43"/>
      <c r="AC15" s="43"/>
      <c r="AD15" s="43"/>
      <c r="AE15" s="43"/>
      <c r="AF15" s="43"/>
      <c r="AG15" s="43"/>
      <c r="AH15" s="43"/>
      <c r="AI15" s="43"/>
      <c r="AJ15" s="43"/>
    </row>
    <row r="16" spans="1:37" s="44" customFormat="1" ht="15.6" customHeight="1" x14ac:dyDescent="0.25">
      <c r="A16" s="122" t="s">
        <v>79</v>
      </c>
      <c r="B16" s="123">
        <v>69</v>
      </c>
      <c r="C16" s="123">
        <v>65</v>
      </c>
      <c r="D16" s="123">
        <v>48</v>
      </c>
      <c r="E16" s="123">
        <v>182</v>
      </c>
      <c r="F16" s="123">
        <v>75</v>
      </c>
      <c r="G16" s="123">
        <v>81</v>
      </c>
      <c r="H16" s="123">
        <v>6</v>
      </c>
      <c r="I16" s="123">
        <v>2</v>
      </c>
      <c r="J16" s="117"/>
      <c r="Q16" s="43"/>
      <c r="R16" s="43"/>
      <c r="S16" s="43"/>
      <c r="T16" s="43"/>
      <c r="U16" s="43"/>
      <c r="V16" s="43"/>
      <c r="W16" s="43"/>
      <c r="X16" s="43"/>
      <c r="Y16" s="43"/>
      <c r="Z16" s="43"/>
      <c r="AA16" s="43"/>
      <c r="AB16" s="43"/>
      <c r="AC16" s="43"/>
      <c r="AD16" s="43"/>
      <c r="AE16" s="43"/>
      <c r="AF16" s="43"/>
      <c r="AG16" s="43"/>
      <c r="AH16" s="43"/>
      <c r="AI16" s="43"/>
      <c r="AJ16" s="43"/>
    </row>
    <row r="17" spans="1:40" s="44" customFormat="1" ht="15.6" customHeight="1" x14ac:dyDescent="0.25">
      <c r="A17" s="122" t="s">
        <v>80</v>
      </c>
      <c r="B17" s="123">
        <v>2152</v>
      </c>
      <c r="C17" s="123">
        <v>2311</v>
      </c>
      <c r="D17" s="123">
        <v>1304</v>
      </c>
      <c r="E17" s="123">
        <v>5767</v>
      </c>
      <c r="F17" s="123">
        <v>2208</v>
      </c>
      <c r="G17" s="123">
        <v>2534</v>
      </c>
      <c r="H17" s="123">
        <v>286</v>
      </c>
      <c r="I17" s="123">
        <v>201</v>
      </c>
      <c r="J17" s="117"/>
      <c r="Q17" s="43"/>
      <c r="R17" s="43"/>
      <c r="S17" s="43"/>
      <c r="T17" s="43"/>
      <c r="U17" s="43"/>
      <c r="V17" s="43"/>
      <c r="W17" s="43"/>
      <c r="X17" s="43"/>
      <c r="Y17" s="43"/>
      <c r="Z17" s="43"/>
      <c r="AA17" s="43"/>
      <c r="AB17" s="43"/>
      <c r="AC17" s="43"/>
      <c r="AD17" s="43"/>
      <c r="AE17" s="43"/>
      <c r="AF17" s="43"/>
      <c r="AG17" s="43"/>
      <c r="AH17" s="43"/>
      <c r="AI17" s="43"/>
      <c r="AJ17" s="43"/>
    </row>
    <row r="18" spans="1:40" s="44" customFormat="1" ht="15.6" customHeight="1" x14ac:dyDescent="0.25">
      <c r="A18" s="122" t="s">
        <v>81</v>
      </c>
      <c r="B18" s="123">
        <v>1543</v>
      </c>
      <c r="C18" s="123">
        <v>1593</v>
      </c>
      <c r="D18" s="123">
        <v>1091</v>
      </c>
      <c r="E18" s="123">
        <v>4227</v>
      </c>
      <c r="F18" s="123">
        <v>1172</v>
      </c>
      <c r="G18" s="123">
        <v>1883</v>
      </c>
      <c r="H18" s="123">
        <v>233</v>
      </c>
      <c r="I18" s="123">
        <v>66</v>
      </c>
      <c r="J18" s="117"/>
      <c r="Q18" s="43"/>
      <c r="R18" s="43"/>
      <c r="S18" s="43"/>
      <c r="T18" s="43"/>
      <c r="U18" s="43"/>
      <c r="V18" s="43"/>
      <c r="W18" s="43"/>
      <c r="X18" s="43"/>
      <c r="Y18" s="43"/>
      <c r="Z18" s="43"/>
      <c r="AA18" s="43"/>
      <c r="AB18" s="43"/>
      <c r="AC18" s="43"/>
      <c r="AD18" s="43"/>
      <c r="AE18" s="43"/>
      <c r="AF18" s="43"/>
      <c r="AG18" s="43"/>
      <c r="AH18" s="43"/>
      <c r="AI18" s="43"/>
      <c r="AJ18" s="43"/>
    </row>
    <row r="19" spans="1:40" s="44" customFormat="1" ht="15.45" customHeight="1" x14ac:dyDescent="0.25">
      <c r="A19" s="122" t="s">
        <v>82</v>
      </c>
      <c r="B19" s="123">
        <v>299</v>
      </c>
      <c r="C19" s="123">
        <v>339</v>
      </c>
      <c r="D19" s="123">
        <v>202</v>
      </c>
      <c r="E19" s="123">
        <v>840</v>
      </c>
      <c r="F19" s="123">
        <v>281</v>
      </c>
      <c r="G19" s="123">
        <v>372</v>
      </c>
      <c r="H19" s="123">
        <v>27</v>
      </c>
      <c r="I19" s="123">
        <v>20</v>
      </c>
      <c r="J19" s="117"/>
      <c r="Q19" s="43"/>
      <c r="R19" s="43"/>
      <c r="S19" s="43"/>
      <c r="T19" s="43"/>
      <c r="U19" s="43"/>
      <c r="V19" s="43"/>
      <c r="W19" s="43"/>
      <c r="X19" s="43"/>
      <c r="Y19" s="43"/>
      <c r="Z19" s="43"/>
      <c r="AA19" s="43"/>
      <c r="AB19" s="43"/>
      <c r="AC19" s="43"/>
      <c r="AD19" s="43"/>
      <c r="AE19" s="43"/>
      <c r="AF19" s="43"/>
      <c r="AG19" s="43"/>
      <c r="AH19" s="43"/>
      <c r="AI19" s="43"/>
      <c r="AJ19" s="43"/>
    </row>
    <row r="20" spans="1:40" s="44" customFormat="1" ht="15.6" customHeight="1" x14ac:dyDescent="0.25">
      <c r="A20" s="122" t="s">
        <v>83</v>
      </c>
      <c r="B20" s="123">
        <v>719</v>
      </c>
      <c r="C20" s="123">
        <v>1014</v>
      </c>
      <c r="D20" s="123">
        <v>493</v>
      </c>
      <c r="E20" s="123">
        <v>2226</v>
      </c>
      <c r="F20" s="123">
        <v>631</v>
      </c>
      <c r="G20" s="123">
        <v>855</v>
      </c>
      <c r="H20" s="123">
        <v>207</v>
      </c>
      <c r="I20" s="123">
        <v>6</v>
      </c>
      <c r="J20" s="117"/>
      <c r="Q20" s="43"/>
      <c r="R20" s="43"/>
      <c r="S20" s="43"/>
      <c r="T20" s="43"/>
      <c r="U20" s="43"/>
      <c r="V20" s="43"/>
      <c r="W20" s="43"/>
      <c r="X20" s="43"/>
      <c r="Y20" s="43"/>
      <c r="Z20" s="43"/>
      <c r="AA20" s="43"/>
      <c r="AB20" s="43"/>
      <c r="AC20" s="43"/>
      <c r="AD20" s="43"/>
      <c r="AE20" s="43"/>
      <c r="AF20" s="43"/>
      <c r="AG20" s="43"/>
      <c r="AH20" s="43"/>
      <c r="AI20" s="43"/>
      <c r="AJ20" s="43"/>
    </row>
    <row r="21" spans="1:40" x14ac:dyDescent="0.25">
      <c r="A21" s="10"/>
      <c r="B21" s="10"/>
      <c r="C21" s="10"/>
      <c r="D21" s="10"/>
      <c r="E21" s="10"/>
      <c r="F21" s="10"/>
      <c r="G21" s="10"/>
      <c r="H21" s="10"/>
      <c r="I21" s="10"/>
      <c r="J21" s="10"/>
    </row>
    <row r="22" spans="1:40" s="72" customFormat="1" x14ac:dyDescent="0.25">
      <c r="A22" s="124" t="s">
        <v>84</v>
      </c>
      <c r="B22" s="125">
        <f t="shared" ref="B22:I22" si="0">SUM(B12:B20)</f>
        <v>5870</v>
      </c>
      <c r="C22" s="125">
        <f t="shared" si="0"/>
        <v>6232</v>
      </c>
      <c r="D22" s="125">
        <f t="shared" si="0"/>
        <v>3581</v>
      </c>
      <c r="E22" s="125">
        <f t="shared" si="0"/>
        <v>15683</v>
      </c>
      <c r="F22" s="125">
        <f t="shared" si="0"/>
        <v>5208</v>
      </c>
      <c r="G22" s="125">
        <f t="shared" si="0"/>
        <v>6841</v>
      </c>
      <c r="H22" s="125">
        <f t="shared" si="0"/>
        <v>1000</v>
      </c>
      <c r="I22" s="125">
        <f t="shared" si="0"/>
        <v>444</v>
      </c>
      <c r="J22" s="117"/>
    </row>
    <row r="23" spans="1:40" s="17" customFormat="1" ht="19.95" customHeight="1" x14ac:dyDescent="0.25">
      <c r="A23" s="470" t="s">
        <v>85</v>
      </c>
      <c r="B23" s="470"/>
      <c r="C23" s="470"/>
      <c r="D23" s="470"/>
      <c r="E23" s="470"/>
      <c r="F23" s="470"/>
      <c r="G23" s="6"/>
      <c r="H23" s="6"/>
      <c r="I23" s="80"/>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row>
    <row r="24" spans="1:40" s="17" customFormat="1" ht="13.5" customHeight="1" x14ac:dyDescent="0.25">
      <c r="A24" s="85"/>
      <c r="B24" s="85"/>
      <c r="C24" s="85"/>
      <c r="D24" s="85"/>
      <c r="E24" s="85"/>
      <c r="F24" s="85"/>
      <c r="G24" s="6"/>
      <c r="H24" s="6"/>
      <c r="I24" s="80"/>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row>
    <row r="25" spans="1:40" s="78" customFormat="1" ht="23.4" customHeight="1" x14ac:dyDescent="0.25">
      <c r="A25" s="128"/>
    </row>
    <row r="26" spans="1:40" s="17" customFormat="1" ht="15" customHeight="1" x14ac:dyDescent="0.25">
      <c r="A26" s="117" t="s">
        <v>86</v>
      </c>
      <c r="B26" s="128"/>
      <c r="C26" s="128"/>
      <c r="D26" s="6"/>
      <c r="E26" s="6"/>
      <c r="F26" s="6"/>
      <c r="G26" s="6"/>
      <c r="H26" s="6"/>
      <c r="P26" s="6"/>
      <c r="Q26" s="6"/>
      <c r="R26" s="6"/>
      <c r="S26" s="6"/>
      <c r="T26" s="6"/>
      <c r="U26" s="6"/>
      <c r="V26" s="6"/>
      <c r="W26" s="6"/>
      <c r="X26" s="6"/>
      <c r="Y26" s="6"/>
      <c r="Z26" s="6"/>
      <c r="AA26" s="6"/>
      <c r="AB26" s="6"/>
      <c r="AC26" s="6"/>
      <c r="AD26" s="6"/>
      <c r="AE26" s="6"/>
      <c r="AF26" s="6"/>
      <c r="AG26" s="6"/>
      <c r="AH26" s="6"/>
      <c r="AI26" s="6"/>
      <c r="AJ26" s="6"/>
      <c r="AK26" s="6"/>
      <c r="AL26" s="6"/>
      <c r="AM26" s="6"/>
      <c r="AN26" s="6"/>
    </row>
    <row r="27" spans="1:40" s="79" customFormat="1" x14ac:dyDescent="0.25">
      <c r="A27" s="472" t="s">
        <v>65</v>
      </c>
      <c r="B27" s="117"/>
      <c r="C27" s="117"/>
    </row>
    <row r="28" spans="1:40" s="17" customFormat="1" ht="15" customHeight="1" x14ac:dyDescent="0.25">
      <c r="A28" s="472"/>
      <c r="B28" s="473" t="s">
        <v>87</v>
      </c>
      <c r="C28" s="475" t="s">
        <v>88</v>
      </c>
      <c r="D28" s="475"/>
      <c r="E28" s="475"/>
      <c r="F28" s="475"/>
      <c r="G28" s="454" t="s">
        <v>89</v>
      </c>
      <c r="H28" s="454" t="s">
        <v>90</v>
      </c>
      <c r="I28" s="454" t="s">
        <v>91</v>
      </c>
      <c r="J28" s="454" t="s">
        <v>92</v>
      </c>
      <c r="K28" s="35"/>
      <c r="M28" s="6"/>
      <c r="N28" s="6"/>
      <c r="O28" s="6"/>
      <c r="P28" s="6"/>
      <c r="Q28" s="6"/>
      <c r="R28" s="6"/>
      <c r="S28" s="6"/>
      <c r="T28" s="6"/>
      <c r="U28" s="6"/>
      <c r="V28" s="6"/>
      <c r="W28" s="6"/>
      <c r="X28" s="6"/>
      <c r="Y28" s="6"/>
      <c r="Z28" s="6"/>
      <c r="AA28" s="6"/>
      <c r="AB28" s="6"/>
      <c r="AC28" s="6"/>
      <c r="AD28" s="6"/>
      <c r="AE28" s="6"/>
      <c r="AF28" s="6"/>
      <c r="AG28" s="6"/>
      <c r="AH28" s="6"/>
      <c r="AI28" s="6"/>
      <c r="AJ28" s="6"/>
      <c r="AK28" s="6"/>
    </row>
    <row r="29" spans="1:40" s="17" customFormat="1" ht="39.6" x14ac:dyDescent="0.25">
      <c r="A29" s="122" t="s">
        <v>75</v>
      </c>
      <c r="B29" s="474"/>
      <c r="C29" s="127" t="s">
        <v>93</v>
      </c>
      <c r="D29" s="127" t="s">
        <v>94</v>
      </c>
      <c r="E29" s="127" t="s">
        <v>95</v>
      </c>
      <c r="F29" s="127" t="s">
        <v>74</v>
      </c>
      <c r="G29" s="454"/>
      <c r="H29" s="454"/>
      <c r="I29" s="454"/>
      <c r="J29" s="454"/>
      <c r="K29" s="35"/>
      <c r="M29" s="6"/>
      <c r="N29" s="6"/>
      <c r="O29" s="6"/>
      <c r="P29" s="6"/>
      <c r="Q29" s="6"/>
      <c r="R29" s="6"/>
      <c r="S29" s="6"/>
      <c r="T29" s="6"/>
      <c r="U29" s="6"/>
      <c r="V29" s="6"/>
      <c r="W29" s="6"/>
      <c r="X29" s="6"/>
      <c r="Y29" s="6"/>
      <c r="Z29" s="6"/>
      <c r="AA29" s="6"/>
      <c r="AB29" s="6"/>
      <c r="AC29" s="6"/>
      <c r="AD29" s="6"/>
      <c r="AE29" s="6"/>
      <c r="AF29" s="6"/>
      <c r="AG29" s="6"/>
      <c r="AH29" s="6"/>
      <c r="AI29" s="6"/>
      <c r="AJ29" s="6"/>
      <c r="AK29" s="6"/>
    </row>
    <row r="30" spans="1:40" s="67" customFormat="1" ht="15.6" customHeight="1" x14ac:dyDescent="0.25">
      <c r="A30" s="122" t="s">
        <v>76</v>
      </c>
      <c r="B30" s="123">
        <v>1963</v>
      </c>
      <c r="C30" s="123">
        <v>363</v>
      </c>
      <c r="D30" s="123">
        <v>10</v>
      </c>
      <c r="E30" s="123">
        <v>0</v>
      </c>
      <c r="F30" s="123">
        <v>373</v>
      </c>
      <c r="G30" s="123">
        <v>366</v>
      </c>
      <c r="H30" s="123">
        <v>383</v>
      </c>
      <c r="I30" s="123">
        <v>376</v>
      </c>
      <c r="J30" s="123">
        <v>1</v>
      </c>
      <c r="K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1:40" s="67" customFormat="1" ht="15.6" customHeight="1" x14ac:dyDescent="0.25">
      <c r="A31" s="122" t="s">
        <v>77</v>
      </c>
      <c r="B31" s="123">
        <v>877</v>
      </c>
      <c r="C31" s="123">
        <v>144</v>
      </c>
      <c r="D31" s="123">
        <v>1</v>
      </c>
      <c r="E31" s="123">
        <v>0</v>
      </c>
      <c r="F31" s="123">
        <v>145</v>
      </c>
      <c r="G31" s="123">
        <v>127</v>
      </c>
      <c r="H31" s="123">
        <v>146</v>
      </c>
      <c r="I31" s="123">
        <v>128</v>
      </c>
      <c r="J31" s="123">
        <v>11</v>
      </c>
      <c r="K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row>
    <row r="32" spans="1:40" s="67" customFormat="1" ht="15.6" customHeight="1" x14ac:dyDescent="0.25">
      <c r="A32" s="122" t="s">
        <v>78</v>
      </c>
      <c r="B32" s="123">
        <v>249</v>
      </c>
      <c r="C32" s="123">
        <v>19</v>
      </c>
      <c r="D32" s="123">
        <v>2</v>
      </c>
      <c r="E32" s="123">
        <v>1</v>
      </c>
      <c r="F32" s="123">
        <v>22</v>
      </c>
      <c r="G32" s="123">
        <v>22</v>
      </c>
      <c r="H32" s="123">
        <v>26</v>
      </c>
      <c r="I32" s="123">
        <v>26</v>
      </c>
      <c r="J32" s="123">
        <v>0</v>
      </c>
      <c r="K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1:40" s="67" customFormat="1" ht="15.6" customHeight="1" x14ac:dyDescent="0.25">
      <c r="A33" s="122" t="s">
        <v>79</v>
      </c>
      <c r="B33" s="123">
        <v>1660</v>
      </c>
      <c r="C33" s="123">
        <v>209</v>
      </c>
      <c r="D33" s="123">
        <v>11</v>
      </c>
      <c r="E33" s="123">
        <v>0</v>
      </c>
      <c r="F33" s="123">
        <v>220</v>
      </c>
      <c r="G33" s="123">
        <v>216</v>
      </c>
      <c r="H33" s="123">
        <v>231</v>
      </c>
      <c r="I33" s="123">
        <v>227</v>
      </c>
      <c r="J33" s="123">
        <v>1</v>
      </c>
      <c r="K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row>
    <row r="34" spans="1:40" s="67" customFormat="1" ht="15.6" customHeight="1" x14ac:dyDescent="0.25">
      <c r="A34" s="122" t="s">
        <v>96</v>
      </c>
      <c r="B34" s="123">
        <v>392</v>
      </c>
      <c r="C34" s="123">
        <v>54</v>
      </c>
      <c r="D34" s="123">
        <v>1</v>
      </c>
      <c r="E34" s="123">
        <v>0</v>
      </c>
      <c r="F34" s="123">
        <v>55</v>
      </c>
      <c r="G34" s="123">
        <v>53</v>
      </c>
      <c r="H34" s="123">
        <v>56</v>
      </c>
      <c r="I34" s="123">
        <v>54</v>
      </c>
      <c r="J34" s="123">
        <v>0</v>
      </c>
      <c r="K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1:40" s="67" customFormat="1" ht="15.6" customHeight="1" x14ac:dyDescent="0.25">
      <c r="A35" s="122" t="s">
        <v>81</v>
      </c>
      <c r="B35" s="123">
        <v>11047</v>
      </c>
      <c r="C35" s="123">
        <v>1915</v>
      </c>
      <c r="D35" s="123">
        <v>39</v>
      </c>
      <c r="E35" s="123">
        <v>2</v>
      </c>
      <c r="F35" s="123">
        <v>1956</v>
      </c>
      <c r="G35" s="123">
        <v>1946</v>
      </c>
      <c r="H35" s="123">
        <v>1999</v>
      </c>
      <c r="I35" s="123">
        <v>1987</v>
      </c>
      <c r="J35" s="123">
        <v>0</v>
      </c>
      <c r="K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row>
    <row r="36" spans="1:40" s="67" customFormat="1" ht="15.6" customHeight="1" x14ac:dyDescent="0.25">
      <c r="A36" s="122" t="s">
        <v>82</v>
      </c>
      <c r="B36" s="123">
        <v>7326</v>
      </c>
      <c r="C36" s="123">
        <v>1211</v>
      </c>
      <c r="D36" s="123">
        <v>39</v>
      </c>
      <c r="E36" s="123">
        <v>2</v>
      </c>
      <c r="F36" s="123">
        <v>1252</v>
      </c>
      <c r="G36" s="123">
        <v>1238</v>
      </c>
      <c r="H36" s="123">
        <v>1295</v>
      </c>
      <c r="I36" s="123">
        <v>1280</v>
      </c>
      <c r="J36" s="123">
        <v>0</v>
      </c>
      <c r="K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1:40" s="67" customFormat="1" ht="15.6" customHeight="1" x14ac:dyDescent="0.25">
      <c r="A37" s="122" t="s">
        <v>83</v>
      </c>
      <c r="B37" s="123">
        <v>1708</v>
      </c>
      <c r="C37" s="123">
        <v>289</v>
      </c>
      <c r="D37" s="123">
        <v>12</v>
      </c>
      <c r="E37" s="123">
        <v>0</v>
      </c>
      <c r="F37" s="123">
        <v>301</v>
      </c>
      <c r="G37" s="123">
        <v>299</v>
      </c>
      <c r="H37" s="123">
        <v>313</v>
      </c>
      <c r="I37" s="123">
        <v>310</v>
      </c>
      <c r="J37" s="123">
        <v>0</v>
      </c>
      <c r="K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row>
    <row r="38" spans="1:40" s="67" customFormat="1" ht="15.6" customHeight="1" x14ac:dyDescent="0.25">
      <c r="A38" s="10"/>
      <c r="B38" s="123">
        <v>4540</v>
      </c>
      <c r="C38" s="123">
        <v>606</v>
      </c>
      <c r="D38" s="123">
        <v>10</v>
      </c>
      <c r="E38" s="123">
        <v>0</v>
      </c>
      <c r="F38" s="123">
        <v>616</v>
      </c>
      <c r="G38" s="123">
        <v>608</v>
      </c>
      <c r="H38" s="123">
        <v>626</v>
      </c>
      <c r="I38" s="123">
        <v>618</v>
      </c>
      <c r="J38" s="123">
        <v>2</v>
      </c>
      <c r="K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1:40" x14ac:dyDescent="0.25">
      <c r="A39" s="124" t="s">
        <v>84</v>
      </c>
      <c r="B39" s="10"/>
      <c r="C39" s="10"/>
      <c r="D39" s="10"/>
      <c r="E39" s="10"/>
      <c r="F39" s="10"/>
      <c r="G39" s="10"/>
      <c r="H39" s="10"/>
      <c r="I39" s="10"/>
      <c r="J39" s="10"/>
    </row>
    <row r="40" spans="1:40" s="81" customFormat="1" x14ac:dyDescent="0.25">
      <c r="A40" s="9"/>
      <c r="B40" s="125">
        <f t="shared" ref="B40:J40" si="1">SUM(B30:B38)</f>
        <v>29762</v>
      </c>
      <c r="C40" s="125">
        <f t="shared" si="1"/>
        <v>4810</v>
      </c>
      <c r="D40" s="125">
        <f t="shared" si="1"/>
        <v>125</v>
      </c>
      <c r="E40" s="125">
        <f t="shared" si="1"/>
        <v>5</v>
      </c>
      <c r="F40" s="125">
        <f t="shared" si="1"/>
        <v>4940</v>
      </c>
      <c r="G40" s="125">
        <f t="shared" si="1"/>
        <v>4875</v>
      </c>
      <c r="H40" s="125">
        <f t="shared" si="1"/>
        <v>5075</v>
      </c>
      <c r="I40" s="125">
        <f t="shared" si="1"/>
        <v>5006</v>
      </c>
      <c r="J40" s="125">
        <f t="shared" si="1"/>
        <v>15</v>
      </c>
      <c r="K40" s="35"/>
    </row>
    <row r="41" spans="1:40" x14ac:dyDescent="0.25">
      <c r="A41" s="89"/>
    </row>
    <row r="42" spans="1:40" ht="216" x14ac:dyDescent="0.3">
      <c r="A42" s="144" t="s">
        <v>97</v>
      </c>
    </row>
    <row r="43" spans="1:40" x14ac:dyDescent="0.25">
      <c r="A43" s="18"/>
    </row>
    <row r="44" spans="1:40" s="17" customFormat="1" ht="15.6" customHeight="1" x14ac:dyDescent="0.25">
      <c r="A44" s="117" t="s">
        <v>98</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row>
    <row r="45" spans="1:40" s="79" customFormat="1" x14ac:dyDescent="0.25">
      <c r="A45" s="17" t="s">
        <v>99</v>
      </c>
      <c r="B45" s="117"/>
    </row>
    <row r="46" spans="1:40" s="79" customFormat="1" x14ac:dyDescent="0.25">
      <c r="A46" s="129"/>
      <c r="J46" s="6"/>
      <c r="K46" s="6"/>
      <c r="L46" s="6"/>
      <c r="M46" s="6"/>
      <c r="N46" s="6"/>
      <c r="O46" s="6"/>
      <c r="P46" s="6"/>
    </row>
    <row r="47" spans="1:40" s="19" customFormat="1" ht="36" customHeight="1" x14ac:dyDescent="0.25">
      <c r="A47" s="122"/>
      <c r="B47" s="468" t="s">
        <v>100</v>
      </c>
      <c r="C47" s="468"/>
      <c r="D47" s="468"/>
      <c r="E47" s="468"/>
      <c r="F47" s="468"/>
      <c r="G47" s="467"/>
      <c r="H47" s="467"/>
      <c r="I47" s="467"/>
      <c r="J47" s="6"/>
      <c r="K47" s="6"/>
      <c r="L47" s="6"/>
      <c r="M47" s="6"/>
      <c r="N47" s="6"/>
      <c r="O47" s="6"/>
      <c r="P47" s="6"/>
      <c r="Q47" s="6"/>
      <c r="R47" s="6"/>
      <c r="S47" s="6"/>
      <c r="T47" s="6"/>
      <c r="U47" s="6"/>
      <c r="V47" s="6"/>
      <c r="W47" s="6"/>
      <c r="X47" s="6"/>
      <c r="Y47" s="6"/>
      <c r="Z47" s="16"/>
      <c r="AA47" s="16"/>
      <c r="AB47" s="16"/>
      <c r="AC47" s="16"/>
      <c r="AD47" s="16"/>
      <c r="AE47" s="16"/>
      <c r="AF47" s="16"/>
      <c r="AG47" s="16"/>
      <c r="AH47" s="16"/>
      <c r="AI47" s="16"/>
    </row>
    <row r="48" spans="1:40" s="19" customFormat="1" ht="69" customHeight="1" x14ac:dyDescent="0.25">
      <c r="A48" s="130" t="s">
        <v>65</v>
      </c>
      <c r="B48" s="126" t="s">
        <v>101</v>
      </c>
      <c r="C48" s="126" t="s">
        <v>102</v>
      </c>
      <c r="D48" s="126" t="s">
        <v>103</v>
      </c>
      <c r="E48" s="126" t="s">
        <v>89</v>
      </c>
      <c r="F48" s="126" t="s">
        <v>104</v>
      </c>
      <c r="G48" s="6"/>
      <c r="H48" s="6"/>
      <c r="I48" s="6"/>
      <c r="J48" s="6"/>
      <c r="K48" s="6"/>
      <c r="L48" s="6"/>
      <c r="M48" s="6"/>
      <c r="N48" s="6"/>
      <c r="O48" s="6"/>
      <c r="P48" s="6"/>
      <c r="Q48" s="6"/>
      <c r="R48" s="6"/>
      <c r="S48" s="6"/>
      <c r="T48" s="16"/>
      <c r="U48" s="16"/>
      <c r="V48" s="16"/>
      <c r="W48" s="16"/>
      <c r="X48" s="16"/>
      <c r="Y48" s="16"/>
      <c r="Z48" s="16"/>
      <c r="AA48" s="16"/>
      <c r="AB48" s="16"/>
      <c r="AC48" s="16"/>
    </row>
    <row r="49" spans="1:30" s="19" customFormat="1" x14ac:dyDescent="0.25">
      <c r="A49" s="122" t="s">
        <v>75</v>
      </c>
      <c r="B49" s="455" t="s">
        <v>105</v>
      </c>
      <c r="C49" s="456"/>
      <c r="D49" s="456"/>
      <c r="E49" s="456"/>
      <c r="F49" s="457"/>
      <c r="G49" s="6"/>
      <c r="H49" s="6"/>
      <c r="I49" s="6"/>
      <c r="J49" s="6"/>
      <c r="K49" s="6"/>
      <c r="L49" s="6"/>
      <c r="M49" s="6"/>
      <c r="N49" s="6"/>
      <c r="O49" s="6"/>
      <c r="P49" s="6"/>
      <c r="Q49" s="6"/>
      <c r="R49" s="6"/>
      <c r="S49" s="6"/>
      <c r="T49" s="6"/>
      <c r="U49" s="16"/>
      <c r="V49" s="16"/>
      <c r="W49" s="16"/>
      <c r="X49" s="16"/>
      <c r="Y49" s="16"/>
      <c r="Z49" s="16"/>
      <c r="AA49" s="16"/>
      <c r="AB49" s="16"/>
      <c r="AC49" s="16"/>
      <c r="AD49" s="16"/>
    </row>
    <row r="50" spans="1:30" s="19" customFormat="1" ht="16.2" customHeight="1" x14ac:dyDescent="0.25">
      <c r="A50" s="122" t="s">
        <v>76</v>
      </c>
      <c r="B50" s="123">
        <v>767</v>
      </c>
      <c r="C50" s="131">
        <v>86.831809997558594</v>
      </c>
      <c r="D50" s="123">
        <v>214</v>
      </c>
      <c r="E50" s="132">
        <v>157</v>
      </c>
      <c r="F50" s="133">
        <f>SUM(E50/B50)*100</f>
        <v>20.469361147327252</v>
      </c>
      <c r="G50" s="6"/>
      <c r="H50" s="6"/>
      <c r="I50" s="6"/>
      <c r="J50" s="6"/>
      <c r="K50" s="6"/>
      <c r="L50" s="6"/>
      <c r="M50" s="6"/>
      <c r="N50" s="6"/>
      <c r="O50" s="6"/>
      <c r="P50" s="6"/>
      <c r="Q50" s="6"/>
      <c r="R50" s="6"/>
      <c r="S50" s="6"/>
      <c r="T50" s="16"/>
      <c r="U50" s="16"/>
      <c r="V50" s="16"/>
      <c r="W50" s="16"/>
      <c r="X50" s="16"/>
      <c r="Y50" s="16"/>
      <c r="Z50" s="16"/>
      <c r="AA50" s="16"/>
      <c r="AB50" s="16"/>
      <c r="AC50" s="16"/>
    </row>
    <row r="51" spans="1:30" s="19" customFormat="1" ht="16.2" customHeight="1" x14ac:dyDescent="0.25">
      <c r="A51" s="122" t="s">
        <v>78</v>
      </c>
      <c r="B51" s="123">
        <v>42</v>
      </c>
      <c r="C51" s="131">
        <v>97.619049072265625</v>
      </c>
      <c r="D51" s="123">
        <v>13</v>
      </c>
      <c r="E51" s="132">
        <v>7</v>
      </c>
      <c r="F51" s="133">
        <f t="shared" ref="F51:F58" si="2">SUM(E51/B51)*100</f>
        <v>16.666666666666664</v>
      </c>
      <c r="G51" s="6"/>
      <c r="H51" s="6"/>
      <c r="I51" s="6"/>
      <c r="J51" s="6"/>
      <c r="K51" s="6"/>
      <c r="L51" s="6"/>
      <c r="M51" s="6"/>
      <c r="N51" s="6"/>
      <c r="O51" s="6"/>
      <c r="P51" s="6"/>
      <c r="Q51" s="6"/>
      <c r="R51" s="6"/>
      <c r="S51" s="6"/>
      <c r="T51" s="16"/>
      <c r="U51" s="16"/>
      <c r="V51" s="16"/>
      <c r="W51" s="16"/>
      <c r="X51" s="16"/>
      <c r="Y51" s="16"/>
      <c r="Z51" s="16"/>
      <c r="AA51" s="16"/>
      <c r="AB51" s="16"/>
      <c r="AC51" s="16"/>
    </row>
    <row r="52" spans="1:30" s="19" customFormat="1" ht="16.2" customHeight="1" x14ac:dyDescent="0.25">
      <c r="A52" s="122" t="s">
        <v>79</v>
      </c>
      <c r="B52" s="123">
        <v>243</v>
      </c>
      <c r="C52" s="131">
        <v>92.6</v>
      </c>
      <c r="D52" s="123">
        <v>60</v>
      </c>
      <c r="E52" s="132">
        <v>47</v>
      </c>
      <c r="F52" s="133">
        <f t="shared" si="2"/>
        <v>19.34156378600823</v>
      </c>
      <c r="G52" s="6"/>
      <c r="H52" s="6"/>
      <c r="I52" s="6"/>
      <c r="J52" s="6"/>
      <c r="K52" s="6"/>
      <c r="L52" s="6"/>
      <c r="M52" s="6"/>
      <c r="N52" s="6"/>
      <c r="O52" s="6"/>
      <c r="P52" s="6"/>
      <c r="Q52" s="6"/>
      <c r="R52" s="6"/>
      <c r="S52" s="6"/>
      <c r="T52" s="16"/>
      <c r="U52" s="16"/>
      <c r="V52" s="16"/>
      <c r="W52" s="16"/>
      <c r="X52" s="16"/>
      <c r="Y52" s="16"/>
      <c r="Z52" s="16"/>
      <c r="AA52" s="16"/>
      <c r="AB52" s="16"/>
      <c r="AC52" s="16"/>
    </row>
    <row r="53" spans="1:30" s="19" customFormat="1" ht="16.2" customHeight="1" x14ac:dyDescent="0.25">
      <c r="A53" s="122" t="s">
        <v>106</v>
      </c>
      <c r="B53" s="123">
        <v>104</v>
      </c>
      <c r="C53" s="131">
        <v>92.307693481445298</v>
      </c>
      <c r="D53" s="123">
        <v>29</v>
      </c>
      <c r="E53" s="132">
        <v>20</v>
      </c>
      <c r="F53" s="133">
        <f t="shared" si="2"/>
        <v>19.230769230769234</v>
      </c>
      <c r="G53" s="6"/>
      <c r="H53" s="6"/>
      <c r="I53" s="6"/>
      <c r="J53" s="6"/>
      <c r="K53" s="6"/>
      <c r="L53" s="6"/>
      <c r="M53" s="6"/>
      <c r="N53" s="6"/>
      <c r="O53" s="6"/>
      <c r="P53" s="6"/>
      <c r="Q53" s="6"/>
      <c r="R53" s="6"/>
      <c r="S53" s="6"/>
      <c r="T53" s="16"/>
      <c r="U53" s="16"/>
      <c r="V53" s="16"/>
      <c r="W53" s="16"/>
      <c r="X53" s="16"/>
      <c r="Y53" s="16"/>
      <c r="Z53" s="16"/>
      <c r="AA53" s="16"/>
      <c r="AB53" s="16"/>
      <c r="AC53" s="16"/>
    </row>
    <row r="54" spans="1:30" s="19" customFormat="1" ht="16.2" customHeight="1" x14ac:dyDescent="0.25">
      <c r="A54" s="122" t="s">
        <v>107</v>
      </c>
      <c r="B54" s="123">
        <v>2628</v>
      </c>
      <c r="C54" s="131">
        <v>96.1</v>
      </c>
      <c r="D54" s="123">
        <v>922</v>
      </c>
      <c r="E54" s="132">
        <v>716</v>
      </c>
      <c r="F54" s="133">
        <f t="shared" si="2"/>
        <v>27.24505327245053</v>
      </c>
      <c r="G54" s="6"/>
      <c r="H54" s="6"/>
      <c r="I54" s="6"/>
      <c r="J54" s="6"/>
      <c r="K54" s="6"/>
      <c r="L54" s="6"/>
      <c r="M54" s="6"/>
      <c r="N54" s="6"/>
      <c r="O54" s="6"/>
      <c r="P54" s="6"/>
      <c r="Q54" s="6"/>
      <c r="R54" s="6"/>
      <c r="S54" s="6"/>
      <c r="T54" s="16"/>
      <c r="U54" s="16"/>
      <c r="V54" s="16"/>
      <c r="W54" s="16"/>
      <c r="X54" s="16"/>
      <c r="Y54" s="16"/>
      <c r="Z54" s="16"/>
      <c r="AA54" s="16"/>
      <c r="AB54" s="16"/>
      <c r="AC54" s="16"/>
    </row>
    <row r="55" spans="1:30" s="19" customFormat="1" ht="16.2" customHeight="1" x14ac:dyDescent="0.25">
      <c r="A55" s="122" t="s">
        <v>82</v>
      </c>
      <c r="B55" s="123">
        <v>1336</v>
      </c>
      <c r="C55" s="131">
        <v>88.9</v>
      </c>
      <c r="D55" s="123">
        <v>436</v>
      </c>
      <c r="E55" s="132">
        <v>337</v>
      </c>
      <c r="F55" s="133">
        <f t="shared" si="2"/>
        <v>25.224550898203589</v>
      </c>
      <c r="G55" s="6"/>
      <c r="H55" s="6"/>
      <c r="I55" s="6"/>
      <c r="J55" s="6"/>
      <c r="K55" s="6"/>
      <c r="L55" s="6"/>
      <c r="M55" s="6"/>
      <c r="N55" s="6"/>
      <c r="O55" s="6"/>
      <c r="P55" s="6"/>
      <c r="Q55" s="6"/>
      <c r="R55" s="6"/>
      <c r="S55" s="6"/>
      <c r="T55" s="16"/>
      <c r="U55" s="16"/>
      <c r="V55" s="16"/>
      <c r="W55" s="16"/>
      <c r="X55" s="16"/>
      <c r="Y55" s="16"/>
      <c r="Z55" s="16"/>
      <c r="AA55" s="16"/>
      <c r="AB55" s="16"/>
      <c r="AC55" s="16"/>
    </row>
    <row r="56" spans="1:30" s="19" customFormat="1" ht="16.2" customHeight="1" x14ac:dyDescent="0.25">
      <c r="A56" s="122" t="s">
        <v>108</v>
      </c>
      <c r="B56" s="123">
        <v>350</v>
      </c>
      <c r="C56" s="131">
        <v>92.571426391601563</v>
      </c>
      <c r="D56" s="123">
        <v>123</v>
      </c>
      <c r="E56" s="132">
        <v>90</v>
      </c>
      <c r="F56" s="133">
        <f t="shared" si="2"/>
        <v>25.714285714285712</v>
      </c>
      <c r="G56" s="94"/>
      <c r="H56" s="6"/>
      <c r="I56" s="6"/>
      <c r="J56" s="6"/>
      <c r="K56" s="6"/>
      <c r="L56" s="6"/>
      <c r="M56" s="6"/>
      <c r="N56" s="6"/>
      <c r="O56" s="6"/>
      <c r="P56" s="6"/>
      <c r="Q56" s="6"/>
      <c r="R56" s="6"/>
      <c r="S56" s="6"/>
      <c r="T56" s="16"/>
      <c r="U56" s="16"/>
      <c r="V56" s="16"/>
      <c r="W56" s="16"/>
      <c r="X56" s="16"/>
      <c r="Y56" s="16"/>
      <c r="Z56" s="16"/>
      <c r="AA56" s="16"/>
      <c r="AB56" s="16"/>
      <c r="AC56" s="16"/>
    </row>
    <row r="57" spans="1:30" s="19" customFormat="1" ht="16.2" customHeight="1" x14ac:dyDescent="0.25">
      <c r="A57" s="134" t="s">
        <v>84</v>
      </c>
      <c r="B57" s="123">
        <v>763</v>
      </c>
      <c r="C57" s="131">
        <v>100</v>
      </c>
      <c r="D57" s="123">
        <v>245</v>
      </c>
      <c r="E57" s="132">
        <v>174</v>
      </c>
      <c r="F57" s="133">
        <f t="shared" si="2"/>
        <v>22.804718217562254</v>
      </c>
      <c r="L57" s="6"/>
      <c r="M57" s="6"/>
      <c r="N57" s="6"/>
      <c r="O57" s="6"/>
      <c r="P57" s="6"/>
      <c r="Q57" s="6"/>
      <c r="R57" s="6"/>
      <c r="S57" s="6"/>
      <c r="T57" s="16"/>
      <c r="U57" s="16"/>
      <c r="V57" s="16"/>
      <c r="W57" s="16"/>
      <c r="X57" s="16"/>
      <c r="Y57" s="16"/>
      <c r="Z57" s="16"/>
      <c r="AA57" s="16"/>
      <c r="AB57" s="16"/>
      <c r="AC57" s="16"/>
    </row>
    <row r="58" spans="1:30" s="77" customFormat="1" ht="16.2" customHeight="1" x14ac:dyDescent="0.25">
      <c r="A58" s="117"/>
      <c r="B58" s="125">
        <f>SUM(B50:B57)</f>
        <v>6233</v>
      </c>
      <c r="C58" s="135">
        <v>93.550460815429688</v>
      </c>
      <c r="D58" s="125">
        <f>SUM(D50:D57)</f>
        <v>2042</v>
      </c>
      <c r="E58" s="136">
        <f>SUM(E50:E57)</f>
        <v>1548</v>
      </c>
      <c r="F58" s="137">
        <f t="shared" si="2"/>
        <v>24.83555270335312</v>
      </c>
      <c r="L58" s="6"/>
      <c r="M58" s="6"/>
      <c r="N58" s="6"/>
      <c r="O58" s="6"/>
      <c r="P58" s="75"/>
      <c r="Q58" s="75"/>
      <c r="R58" s="75"/>
      <c r="S58" s="75"/>
      <c r="T58" s="76"/>
      <c r="U58" s="76"/>
      <c r="V58" s="76"/>
      <c r="W58" s="76"/>
      <c r="X58" s="76"/>
      <c r="Y58" s="76"/>
      <c r="Z58" s="76"/>
      <c r="AA58" s="76"/>
      <c r="AB58" s="76"/>
      <c r="AC58" s="76"/>
    </row>
    <row r="59" spans="1:30" s="77" customFormat="1" ht="13.8" customHeight="1" x14ac:dyDescent="0.25">
      <c r="A59" s="139" t="s">
        <v>109</v>
      </c>
      <c r="B59" s="117"/>
      <c r="C59" s="117"/>
      <c r="D59" s="117"/>
      <c r="E59" s="117"/>
      <c r="F59" s="138"/>
      <c r="G59" s="75"/>
      <c r="H59" s="75"/>
      <c r="I59" s="75"/>
      <c r="J59" s="6"/>
      <c r="K59" s="6"/>
      <c r="L59" s="6"/>
      <c r="M59" s="6"/>
      <c r="N59" s="6"/>
      <c r="O59" s="6"/>
      <c r="P59" s="6"/>
      <c r="Q59" s="75"/>
      <c r="R59" s="75"/>
      <c r="S59" s="75"/>
      <c r="T59" s="75"/>
      <c r="U59" s="76"/>
      <c r="V59" s="76"/>
      <c r="W59" s="76"/>
      <c r="X59" s="76"/>
      <c r="Y59" s="76"/>
      <c r="Z59" s="76"/>
      <c r="AA59" s="76"/>
      <c r="AB59" s="76"/>
      <c r="AC59" s="76"/>
      <c r="AD59" s="76"/>
    </row>
    <row r="60" spans="1:30" s="19" customFormat="1" ht="17.25" customHeight="1" x14ac:dyDescent="0.25">
      <c r="A60" s="122" t="s">
        <v>111</v>
      </c>
      <c r="B60" s="455" t="s">
        <v>110</v>
      </c>
      <c r="C60" s="456"/>
      <c r="D60" s="456"/>
      <c r="E60" s="456"/>
      <c r="F60" s="457"/>
      <c r="G60" s="6"/>
      <c r="H60" s="6"/>
      <c r="I60" s="6"/>
      <c r="J60" s="6"/>
      <c r="K60" s="6"/>
      <c r="L60" s="6"/>
      <c r="M60" s="6"/>
      <c r="N60" s="6"/>
      <c r="O60" s="6"/>
      <c r="P60" s="6"/>
      <c r="Q60" s="6"/>
      <c r="R60" s="6"/>
      <c r="S60" s="6"/>
      <c r="T60" s="16"/>
      <c r="U60" s="16"/>
      <c r="V60" s="16"/>
      <c r="W60" s="16"/>
      <c r="X60" s="16"/>
      <c r="Y60" s="16"/>
      <c r="Z60" s="16"/>
      <c r="AA60" s="16"/>
      <c r="AB60" s="16"/>
      <c r="AC60" s="16"/>
    </row>
    <row r="61" spans="1:30" s="19" customFormat="1" ht="17.25" customHeight="1" x14ac:dyDescent="0.25">
      <c r="A61" s="122" t="s">
        <v>72</v>
      </c>
      <c r="B61" s="123">
        <v>2108</v>
      </c>
      <c r="C61" s="140">
        <v>97.628082275390625</v>
      </c>
      <c r="D61" s="141">
        <v>893</v>
      </c>
      <c r="E61" s="142">
        <v>741</v>
      </c>
      <c r="F61" s="133">
        <f>SUM(E61/B61)*100</f>
        <v>35.151802656546487</v>
      </c>
      <c r="G61" s="6"/>
      <c r="H61" s="6"/>
      <c r="I61" s="6"/>
      <c r="J61" s="6"/>
      <c r="K61" s="6"/>
      <c r="L61" s="6"/>
      <c r="M61" s="6"/>
      <c r="N61" s="6"/>
      <c r="O61" s="6"/>
      <c r="P61" s="6"/>
      <c r="Q61" s="6"/>
      <c r="R61" s="6"/>
      <c r="S61" s="6"/>
      <c r="T61" s="16"/>
      <c r="U61" s="16"/>
      <c r="V61" s="16"/>
      <c r="W61" s="16"/>
      <c r="X61" s="16"/>
      <c r="Y61" s="16"/>
      <c r="Z61" s="16"/>
      <c r="AA61" s="16"/>
      <c r="AB61" s="16"/>
      <c r="AC61" s="16"/>
    </row>
    <row r="62" spans="1:30" s="19" customFormat="1" ht="18.75" customHeight="1" x14ac:dyDescent="0.25">
      <c r="A62" s="122" t="s">
        <v>112</v>
      </c>
      <c r="B62" s="141">
        <v>2404</v>
      </c>
      <c r="C62" s="140">
        <v>95.341094970703125</v>
      </c>
      <c r="D62" s="141">
        <v>824</v>
      </c>
      <c r="E62" s="142">
        <v>619</v>
      </c>
      <c r="F62" s="133">
        <f t="shared" ref="F62:F64" si="3">SUM(E62/B62)*100</f>
        <v>25.74875207986689</v>
      </c>
      <c r="G62" s="6"/>
      <c r="H62" s="6"/>
      <c r="I62" s="6"/>
      <c r="J62" s="6"/>
      <c r="K62" s="6"/>
      <c r="L62" s="6"/>
      <c r="M62" s="6"/>
      <c r="N62" s="6"/>
      <c r="O62" s="6"/>
      <c r="P62" s="6"/>
      <c r="Q62" s="6"/>
      <c r="R62" s="6"/>
      <c r="S62" s="6"/>
      <c r="T62" s="16"/>
      <c r="U62" s="16"/>
      <c r="V62" s="16"/>
      <c r="W62" s="16"/>
      <c r="X62" s="16"/>
      <c r="Y62" s="16"/>
      <c r="Z62" s="16"/>
      <c r="AA62" s="16"/>
      <c r="AB62" s="16"/>
      <c r="AC62" s="16"/>
    </row>
    <row r="63" spans="1:30" s="19" customFormat="1" ht="18.75" customHeight="1" x14ac:dyDescent="0.25">
      <c r="A63" s="124" t="s">
        <v>84</v>
      </c>
      <c r="B63" s="141">
        <v>1721</v>
      </c>
      <c r="C63" s="140">
        <v>86.054618835449219</v>
      </c>
      <c r="D63" s="141">
        <v>325</v>
      </c>
      <c r="E63" s="142">
        <v>188</v>
      </c>
      <c r="F63" s="133">
        <f t="shared" si="3"/>
        <v>10.923881464264962</v>
      </c>
      <c r="G63" s="6"/>
      <c r="H63" s="6"/>
      <c r="I63" s="6"/>
      <c r="J63" s="6"/>
      <c r="K63" s="6"/>
      <c r="L63" s="6"/>
      <c r="M63" s="6"/>
      <c r="N63" s="6"/>
      <c r="O63" s="6"/>
      <c r="P63" s="6"/>
      <c r="Q63" s="6"/>
      <c r="R63" s="6"/>
      <c r="S63" s="6"/>
      <c r="T63" s="16"/>
      <c r="U63" s="16"/>
      <c r="V63" s="16"/>
      <c r="W63" s="16"/>
      <c r="X63" s="16"/>
      <c r="Y63" s="16"/>
      <c r="Z63" s="16"/>
      <c r="AA63" s="16"/>
      <c r="AB63" s="16"/>
      <c r="AC63" s="16"/>
    </row>
    <row r="64" spans="1:30" s="19" customFormat="1" ht="15.45" customHeight="1" x14ac:dyDescent="0.25">
      <c r="A64" s="91"/>
      <c r="B64" s="125">
        <f>SUM(B61:B63)</f>
        <v>6233</v>
      </c>
      <c r="C64" s="135">
        <v>93.550460815429688</v>
      </c>
      <c r="D64" s="125">
        <f>SUM(D61:D63)</f>
        <v>2042</v>
      </c>
      <c r="E64" s="136">
        <f>SUM(E61:E63)</f>
        <v>1548</v>
      </c>
      <c r="F64" s="143">
        <f t="shared" si="3"/>
        <v>24.83555270335312</v>
      </c>
      <c r="G64" s="6"/>
      <c r="H64" s="6"/>
      <c r="I64" s="6"/>
      <c r="J64" s="6"/>
      <c r="K64" s="6"/>
      <c r="L64" s="6"/>
      <c r="M64" s="6"/>
      <c r="N64" s="6"/>
      <c r="O64" s="6"/>
      <c r="P64" s="6"/>
      <c r="Q64" s="6"/>
      <c r="R64" s="6"/>
      <c r="S64" s="6"/>
      <c r="T64" s="16"/>
      <c r="U64" s="16"/>
      <c r="V64" s="16"/>
      <c r="W64" s="16"/>
      <c r="X64" s="16"/>
      <c r="Y64" s="16"/>
      <c r="Z64" s="16"/>
      <c r="AA64" s="16"/>
      <c r="AB64" s="16"/>
      <c r="AC64" s="16"/>
    </row>
    <row r="65" spans="1:32" s="17" customFormat="1" ht="37.200000000000003" customHeight="1" x14ac:dyDescent="0.25">
      <c r="A65" s="5"/>
      <c r="B65" s="87"/>
      <c r="C65" s="88"/>
      <c r="D65" s="87"/>
      <c r="E65" s="87"/>
      <c r="F65" s="87"/>
      <c r="L65" s="6"/>
      <c r="M65" s="6"/>
      <c r="N65" s="6"/>
      <c r="O65" s="6"/>
      <c r="P65" s="6"/>
      <c r="Q65" s="6"/>
      <c r="R65" s="6"/>
      <c r="S65" s="6"/>
      <c r="T65" s="6"/>
      <c r="U65" s="6"/>
      <c r="V65" s="6"/>
      <c r="W65" s="6"/>
      <c r="X65" s="6"/>
      <c r="Y65" s="6"/>
      <c r="Z65" s="6"/>
      <c r="AA65" s="6"/>
      <c r="AB65" s="6"/>
      <c r="AC65" s="6"/>
      <c r="AD65" s="6"/>
      <c r="AE65" s="6"/>
      <c r="AF65" s="6"/>
    </row>
    <row r="66" spans="1:32" s="17" customFormat="1" ht="15.6" customHeight="1" x14ac:dyDescent="0.25">
      <c r="A66" s="117" t="s">
        <v>113</v>
      </c>
      <c r="B66" s="6"/>
      <c r="C66" s="6"/>
      <c r="D66" s="6"/>
      <c r="E66" s="6"/>
      <c r="F66" s="6"/>
      <c r="L66" s="6"/>
      <c r="M66" s="6"/>
      <c r="N66" s="6"/>
      <c r="O66" s="6"/>
      <c r="P66" s="6"/>
      <c r="Q66" s="6"/>
      <c r="R66" s="6"/>
      <c r="S66" s="6"/>
      <c r="T66" s="6"/>
      <c r="U66" s="6"/>
      <c r="V66" s="6"/>
      <c r="W66" s="6"/>
      <c r="X66" s="6"/>
      <c r="Y66" s="6"/>
      <c r="Z66" s="6"/>
      <c r="AA66" s="6"/>
      <c r="AB66" s="6"/>
      <c r="AC66" s="6"/>
      <c r="AD66" s="6"/>
      <c r="AE66" s="6"/>
      <c r="AF66" s="6"/>
    </row>
    <row r="67" spans="1:32" s="17" customFormat="1" ht="15.6" customHeight="1" x14ac:dyDescent="0.25">
      <c r="A67" s="129"/>
      <c r="B67" s="117"/>
      <c r="C67" s="117"/>
      <c r="D67" s="117"/>
      <c r="E67" s="117"/>
      <c r="F67" s="117"/>
      <c r="L67" s="6"/>
      <c r="M67" s="6"/>
      <c r="N67" s="6"/>
      <c r="O67" s="6"/>
      <c r="P67" s="6"/>
      <c r="Q67" s="6"/>
      <c r="R67" s="6"/>
      <c r="S67" s="6"/>
      <c r="T67" s="6"/>
      <c r="U67" s="6"/>
      <c r="V67" s="6"/>
      <c r="W67" s="6"/>
      <c r="X67" s="6"/>
      <c r="Y67" s="6"/>
      <c r="Z67" s="6"/>
      <c r="AA67" s="6"/>
      <c r="AB67" s="6"/>
      <c r="AC67" s="6"/>
      <c r="AD67" s="6"/>
      <c r="AE67" s="6"/>
      <c r="AF67" s="6"/>
    </row>
    <row r="68" spans="1:32" s="17" customFormat="1" ht="15.6" customHeight="1" x14ac:dyDescent="0.25">
      <c r="A68" s="145"/>
      <c r="B68" s="458" t="s">
        <v>114</v>
      </c>
      <c r="C68" s="459"/>
      <c r="D68" s="459"/>
      <c r="E68" s="459"/>
      <c r="F68" s="459"/>
      <c r="G68" s="6"/>
      <c r="H68" s="6"/>
      <c r="I68" s="6"/>
      <c r="J68" s="6"/>
      <c r="K68" s="6"/>
      <c r="L68" s="6"/>
      <c r="M68" s="6"/>
      <c r="N68" s="6"/>
      <c r="O68" s="6"/>
      <c r="P68" s="6"/>
      <c r="Q68" s="6"/>
      <c r="R68" s="6"/>
      <c r="S68" s="6"/>
      <c r="T68" s="6"/>
      <c r="U68" s="6"/>
      <c r="V68" s="6"/>
      <c r="W68" s="6"/>
      <c r="X68" s="6"/>
      <c r="Y68" s="6"/>
      <c r="Z68" s="6"/>
      <c r="AA68" s="6"/>
      <c r="AB68" s="6"/>
      <c r="AC68" s="6"/>
      <c r="AD68" s="6"/>
      <c r="AE68" s="6"/>
      <c r="AF68" s="6"/>
    </row>
    <row r="69" spans="1:32" s="17" customFormat="1" ht="66.75" customHeight="1" x14ac:dyDescent="0.25">
      <c r="A69" s="130" t="s">
        <v>65</v>
      </c>
      <c r="B69" s="126" t="s">
        <v>115</v>
      </c>
      <c r="C69" s="126" t="s">
        <v>102</v>
      </c>
      <c r="D69" s="126" t="s">
        <v>103</v>
      </c>
      <c r="E69" s="126" t="s">
        <v>89</v>
      </c>
      <c r="F69" s="126" t="s">
        <v>116</v>
      </c>
      <c r="G69" s="6"/>
      <c r="H69" s="6"/>
      <c r="I69" s="6"/>
      <c r="J69" s="6"/>
      <c r="K69" s="6"/>
      <c r="L69" s="6"/>
      <c r="M69" s="6"/>
      <c r="N69" s="6"/>
      <c r="O69" s="6"/>
      <c r="P69" s="6"/>
      <c r="Q69" s="6"/>
      <c r="R69" s="6"/>
      <c r="S69" s="6"/>
      <c r="T69" s="6"/>
      <c r="U69" s="6"/>
      <c r="V69" s="6"/>
      <c r="W69" s="6"/>
      <c r="X69" s="6"/>
      <c r="Y69" s="6"/>
      <c r="Z69" s="6"/>
      <c r="AA69" s="6"/>
      <c r="AB69" s="6"/>
      <c r="AC69" s="6"/>
      <c r="AD69" s="6"/>
      <c r="AE69" s="6"/>
    </row>
    <row r="70" spans="1:32" s="17" customFormat="1" x14ac:dyDescent="0.25">
      <c r="A70" s="122" t="s">
        <v>75</v>
      </c>
      <c r="B70" s="465" t="s">
        <v>105</v>
      </c>
      <c r="C70" s="465"/>
      <c r="D70" s="465"/>
      <c r="E70" s="465"/>
      <c r="F70" s="465"/>
      <c r="G70" s="6"/>
      <c r="H70" s="6"/>
      <c r="I70" s="6"/>
      <c r="J70" s="6"/>
      <c r="K70" s="6"/>
      <c r="L70" s="6"/>
      <c r="M70" s="6"/>
      <c r="N70" s="6"/>
      <c r="O70" s="6"/>
      <c r="P70" s="6"/>
      <c r="Q70" s="6"/>
      <c r="R70" s="6"/>
      <c r="S70" s="6"/>
      <c r="T70" s="6"/>
      <c r="U70" s="6"/>
      <c r="V70" s="6"/>
      <c r="W70" s="6"/>
      <c r="X70" s="6"/>
      <c r="Y70" s="6"/>
      <c r="Z70" s="6"/>
      <c r="AA70" s="6"/>
      <c r="AB70" s="6"/>
      <c r="AC70" s="6"/>
      <c r="AD70" s="6"/>
      <c r="AE70" s="6"/>
      <c r="AF70" s="6"/>
    </row>
    <row r="71" spans="1:32" s="17" customFormat="1" ht="15.6" customHeight="1" x14ac:dyDescent="0.25">
      <c r="A71" s="122" t="s">
        <v>76</v>
      </c>
      <c r="B71" s="123">
        <v>696</v>
      </c>
      <c r="C71" s="131">
        <v>97.270118713378906</v>
      </c>
      <c r="D71" s="123">
        <v>260</v>
      </c>
      <c r="E71" s="123">
        <v>201</v>
      </c>
      <c r="F71" s="133">
        <f>SUM(E71/B71)*100</f>
        <v>28.879310344827587</v>
      </c>
      <c r="G71" s="6"/>
      <c r="H71" s="6"/>
      <c r="I71" s="6"/>
      <c r="J71" s="6"/>
      <c r="K71" s="6"/>
      <c r="L71" s="6"/>
      <c r="M71" s="6"/>
      <c r="N71" s="6"/>
      <c r="O71" s="6"/>
      <c r="P71" s="6"/>
      <c r="Q71" s="6"/>
      <c r="R71" s="6"/>
      <c r="S71" s="6"/>
      <c r="T71" s="6"/>
      <c r="U71" s="6"/>
      <c r="V71" s="6"/>
      <c r="W71" s="6"/>
      <c r="X71" s="6"/>
      <c r="Y71" s="6"/>
      <c r="Z71" s="6"/>
      <c r="AA71" s="6"/>
      <c r="AB71" s="6"/>
      <c r="AC71" s="6"/>
      <c r="AD71" s="6"/>
      <c r="AE71" s="6"/>
    </row>
    <row r="72" spans="1:32" s="17" customFormat="1" ht="15.6" customHeight="1" x14ac:dyDescent="0.25">
      <c r="A72" s="122" t="s">
        <v>78</v>
      </c>
      <c r="B72" s="123">
        <v>371</v>
      </c>
      <c r="C72" s="131">
        <v>99.460914611816406</v>
      </c>
      <c r="D72" s="123">
        <v>159</v>
      </c>
      <c r="E72" s="123">
        <v>107</v>
      </c>
      <c r="F72" s="133">
        <f t="shared" ref="F72:F85" si="4">SUM(E72/B72)*100</f>
        <v>28.840970350404309</v>
      </c>
      <c r="G72" s="6"/>
      <c r="H72" s="6"/>
      <c r="I72" s="6"/>
      <c r="J72" s="6"/>
      <c r="K72" s="6"/>
      <c r="L72" s="6"/>
      <c r="M72" s="6"/>
      <c r="N72" s="6"/>
      <c r="O72" s="6"/>
      <c r="P72" s="6"/>
      <c r="Q72" s="6"/>
      <c r="R72" s="6"/>
      <c r="S72" s="6"/>
      <c r="T72" s="6"/>
      <c r="U72" s="6"/>
      <c r="V72" s="6"/>
      <c r="W72" s="6"/>
      <c r="X72" s="6"/>
      <c r="Y72" s="6"/>
      <c r="Z72" s="6"/>
      <c r="AA72" s="6"/>
      <c r="AB72" s="6"/>
      <c r="AC72" s="6"/>
      <c r="AD72" s="6"/>
      <c r="AE72" s="6"/>
    </row>
    <row r="73" spans="1:32" s="17" customFormat="1" ht="15.6" customHeight="1" x14ac:dyDescent="0.25">
      <c r="A73" s="122" t="s">
        <v>79</v>
      </c>
      <c r="B73" s="123">
        <v>511</v>
      </c>
      <c r="C73" s="131">
        <v>95.129158512000004</v>
      </c>
      <c r="D73" s="123">
        <v>172</v>
      </c>
      <c r="E73" s="123">
        <v>141</v>
      </c>
      <c r="F73" s="133">
        <f t="shared" si="4"/>
        <v>27.592954990215262</v>
      </c>
      <c r="G73" s="6"/>
      <c r="H73" s="6"/>
      <c r="I73" s="6"/>
      <c r="J73" s="6"/>
      <c r="K73" s="6"/>
      <c r="L73" s="6"/>
      <c r="M73" s="6"/>
      <c r="N73" s="6"/>
      <c r="O73" s="6"/>
      <c r="P73" s="6"/>
      <c r="Q73" s="6"/>
      <c r="R73" s="6"/>
      <c r="S73" s="6"/>
      <c r="T73" s="6"/>
      <c r="U73" s="6"/>
      <c r="V73" s="6"/>
      <c r="W73" s="6"/>
      <c r="X73" s="6"/>
      <c r="Y73" s="6"/>
      <c r="Z73" s="6"/>
      <c r="AA73" s="6"/>
      <c r="AB73" s="6"/>
      <c r="AC73" s="6"/>
      <c r="AD73" s="6"/>
      <c r="AE73" s="6"/>
    </row>
    <row r="74" spans="1:32" s="17" customFormat="1" ht="15.6" customHeight="1" x14ac:dyDescent="0.25">
      <c r="A74" s="122" t="s">
        <v>106</v>
      </c>
      <c r="B74" s="123">
        <v>118</v>
      </c>
      <c r="C74" s="131">
        <v>97.457626342773438</v>
      </c>
      <c r="D74" s="123">
        <v>40</v>
      </c>
      <c r="E74" s="123">
        <v>30</v>
      </c>
      <c r="F74" s="133">
        <f t="shared" si="4"/>
        <v>25.423728813559322</v>
      </c>
      <c r="G74" s="6"/>
      <c r="H74" s="6"/>
      <c r="I74" s="6"/>
      <c r="J74" s="6"/>
      <c r="K74" s="6"/>
      <c r="L74" s="6"/>
      <c r="M74" s="6"/>
      <c r="N74" s="6"/>
      <c r="O74" s="6"/>
      <c r="P74" s="6"/>
      <c r="Q74" s="6"/>
      <c r="R74" s="6"/>
      <c r="S74" s="6"/>
      <c r="T74" s="6"/>
      <c r="U74" s="6"/>
      <c r="V74" s="6"/>
      <c r="W74" s="6"/>
      <c r="X74" s="6"/>
      <c r="Y74" s="6"/>
      <c r="Z74" s="6"/>
      <c r="AA74" s="6"/>
      <c r="AB74" s="6"/>
      <c r="AC74" s="6"/>
      <c r="AD74" s="6"/>
      <c r="AE74" s="6"/>
    </row>
    <row r="75" spans="1:32" s="17" customFormat="1" ht="15.6" customHeight="1" x14ac:dyDescent="0.25">
      <c r="A75" s="122" t="s">
        <v>117</v>
      </c>
      <c r="B75" s="123">
        <v>3632</v>
      </c>
      <c r="C75" s="131">
        <v>95.515748897999998</v>
      </c>
      <c r="D75" s="123">
        <v>1386</v>
      </c>
      <c r="E75" s="123">
        <v>1108</v>
      </c>
      <c r="F75" s="133">
        <f t="shared" si="4"/>
        <v>30.506607929515418</v>
      </c>
      <c r="G75" s="6"/>
      <c r="H75" s="6"/>
      <c r="I75" s="6"/>
      <c r="J75" s="6"/>
      <c r="K75" s="6"/>
      <c r="L75" s="6"/>
      <c r="M75" s="6"/>
      <c r="N75" s="6"/>
      <c r="O75" s="6"/>
      <c r="P75" s="6"/>
      <c r="Q75" s="6"/>
      <c r="R75" s="6"/>
      <c r="S75" s="6"/>
      <c r="T75" s="6"/>
      <c r="U75" s="6"/>
      <c r="V75" s="6"/>
      <c r="W75" s="6"/>
      <c r="X75" s="6"/>
      <c r="Y75" s="6"/>
      <c r="Z75" s="6"/>
      <c r="AA75" s="6"/>
      <c r="AB75" s="6"/>
      <c r="AC75" s="6"/>
      <c r="AD75" s="6"/>
      <c r="AE75" s="6"/>
    </row>
    <row r="76" spans="1:32" s="17" customFormat="1" ht="15.6" customHeight="1" x14ac:dyDescent="0.25">
      <c r="A76" s="122" t="s">
        <v>82</v>
      </c>
      <c r="B76" s="123">
        <v>2346</v>
      </c>
      <c r="C76" s="131">
        <v>95.322847398999997</v>
      </c>
      <c r="D76" s="123">
        <v>994</v>
      </c>
      <c r="E76" s="123">
        <v>800</v>
      </c>
      <c r="F76" s="133">
        <f t="shared" si="4"/>
        <v>34.10059676044331</v>
      </c>
      <c r="G76" s="6"/>
      <c r="H76" s="6"/>
      <c r="I76" s="6"/>
      <c r="J76" s="6"/>
      <c r="K76" s="6"/>
      <c r="L76" s="6"/>
      <c r="M76" s="6"/>
      <c r="N76" s="6"/>
      <c r="O76" s="6"/>
      <c r="P76" s="6"/>
      <c r="Q76" s="6"/>
      <c r="R76" s="6"/>
      <c r="S76" s="6"/>
      <c r="T76" s="6"/>
      <c r="U76" s="6"/>
      <c r="V76" s="6"/>
      <c r="W76" s="6"/>
      <c r="X76" s="6"/>
      <c r="Y76" s="6"/>
      <c r="Z76" s="6"/>
      <c r="AA76" s="6"/>
      <c r="AB76" s="6"/>
      <c r="AC76" s="6"/>
      <c r="AD76" s="6"/>
      <c r="AE76" s="6"/>
    </row>
    <row r="77" spans="1:32" s="17" customFormat="1" ht="15.6" customHeight="1" x14ac:dyDescent="0.25">
      <c r="A77" s="122" t="s">
        <v>108</v>
      </c>
      <c r="B77" s="123">
        <v>502</v>
      </c>
      <c r="C77" s="131">
        <v>96.812751770019531</v>
      </c>
      <c r="D77" s="123">
        <v>232</v>
      </c>
      <c r="E77" s="123">
        <v>192</v>
      </c>
      <c r="F77" s="133">
        <f t="shared" si="4"/>
        <v>38.247011952191237</v>
      </c>
      <c r="G77" s="6"/>
      <c r="H77" s="6"/>
      <c r="I77" s="6"/>
      <c r="J77" s="6"/>
      <c r="K77" s="6"/>
      <c r="L77" s="6"/>
      <c r="M77" s="6"/>
      <c r="N77" s="6"/>
      <c r="O77" s="6"/>
      <c r="P77" s="6"/>
      <c r="Q77" s="6"/>
      <c r="R77" s="6"/>
      <c r="S77" s="6"/>
      <c r="T77" s="6"/>
      <c r="U77" s="6"/>
      <c r="V77" s="6"/>
      <c r="W77" s="6"/>
      <c r="X77" s="6"/>
      <c r="Y77" s="6"/>
      <c r="Z77" s="6"/>
      <c r="AA77" s="6"/>
      <c r="AB77" s="6"/>
      <c r="AC77" s="6"/>
      <c r="AD77" s="6"/>
      <c r="AE77" s="6"/>
    </row>
    <row r="78" spans="1:32" s="17" customFormat="1" ht="15.6" customHeight="1" x14ac:dyDescent="0.25">
      <c r="A78" s="134" t="s">
        <v>84</v>
      </c>
      <c r="B78" s="123">
        <v>1169</v>
      </c>
      <c r="C78" s="131">
        <v>100</v>
      </c>
      <c r="D78" s="123">
        <v>489</v>
      </c>
      <c r="E78" s="123">
        <v>406</v>
      </c>
      <c r="F78" s="133">
        <f t="shared" si="4"/>
        <v>34.730538922155688</v>
      </c>
      <c r="G78" s="6"/>
      <c r="H78" s="6"/>
      <c r="I78" s="6"/>
      <c r="J78" s="6"/>
      <c r="K78" s="6"/>
      <c r="L78" s="6"/>
      <c r="M78" s="6"/>
      <c r="N78" s="6"/>
      <c r="O78" s="6"/>
      <c r="P78" s="6"/>
      <c r="Q78" s="6"/>
      <c r="R78" s="6"/>
      <c r="S78" s="6"/>
      <c r="T78" s="6"/>
      <c r="U78" s="6"/>
      <c r="V78" s="6"/>
      <c r="W78" s="6"/>
      <c r="X78" s="6"/>
      <c r="Y78" s="6"/>
      <c r="Z78" s="6"/>
      <c r="AA78" s="6"/>
      <c r="AB78" s="6"/>
      <c r="AC78" s="6"/>
      <c r="AD78" s="6"/>
      <c r="AE78" s="6"/>
    </row>
    <row r="79" spans="1:32" s="17" customFormat="1" ht="15.6" customHeight="1" x14ac:dyDescent="0.25">
      <c r="A79" s="146"/>
      <c r="B79" s="125">
        <f>SUM(B71:B78)</f>
        <v>9345</v>
      </c>
      <c r="C79" s="135">
        <v>96.404495239257813</v>
      </c>
      <c r="D79" s="125">
        <f>SUM(D71:D78)</f>
        <v>3732</v>
      </c>
      <c r="E79" s="125">
        <f>SUM(E71:E78)</f>
        <v>2985</v>
      </c>
      <c r="F79" s="143">
        <f t="shared" si="4"/>
        <v>31.942215088282506</v>
      </c>
      <c r="G79" s="6"/>
      <c r="H79" s="6"/>
      <c r="I79" s="79"/>
      <c r="J79" s="6"/>
      <c r="K79" s="6"/>
      <c r="L79" s="6"/>
      <c r="M79" s="6"/>
      <c r="N79" s="6"/>
      <c r="O79" s="6"/>
      <c r="P79" s="6"/>
      <c r="Q79" s="6"/>
      <c r="R79" s="6"/>
      <c r="S79" s="6"/>
      <c r="T79" s="6"/>
      <c r="U79" s="6"/>
      <c r="V79" s="6"/>
      <c r="W79" s="6"/>
      <c r="X79" s="6"/>
      <c r="Y79" s="6"/>
      <c r="Z79" s="6"/>
      <c r="AA79" s="6"/>
      <c r="AB79" s="6"/>
      <c r="AC79" s="6"/>
      <c r="AD79" s="6"/>
      <c r="AE79" s="6"/>
    </row>
    <row r="80" spans="1:32" s="17" customFormat="1" ht="6.75" customHeight="1" x14ac:dyDescent="0.25">
      <c r="A80" s="139" t="s">
        <v>109</v>
      </c>
      <c r="B80" s="147"/>
      <c r="C80" s="148"/>
      <c r="D80" s="147"/>
      <c r="E80" s="147"/>
      <c r="F80" s="149"/>
      <c r="G80" s="6"/>
      <c r="H80" s="6"/>
      <c r="I80" s="79"/>
      <c r="J80" s="6"/>
      <c r="K80" s="6"/>
      <c r="L80" s="6"/>
      <c r="M80" s="6"/>
      <c r="N80" s="6"/>
      <c r="O80" s="6"/>
      <c r="P80" s="6"/>
      <c r="Q80" s="6"/>
      <c r="R80" s="6"/>
      <c r="S80" s="6"/>
      <c r="T80" s="6"/>
      <c r="U80" s="6"/>
      <c r="V80" s="6"/>
      <c r="W80" s="6"/>
      <c r="X80" s="6"/>
      <c r="Y80" s="6"/>
      <c r="Z80" s="6"/>
      <c r="AA80" s="6"/>
      <c r="AB80" s="6"/>
      <c r="AC80" s="6"/>
      <c r="AD80" s="6"/>
      <c r="AE80" s="6"/>
    </row>
    <row r="81" spans="1:40" s="17" customFormat="1" ht="15.6" customHeight="1" x14ac:dyDescent="0.25">
      <c r="A81" s="122" t="s">
        <v>111</v>
      </c>
      <c r="B81" s="465" t="s">
        <v>110</v>
      </c>
      <c r="C81" s="465"/>
      <c r="D81" s="465"/>
      <c r="E81" s="465"/>
      <c r="F81" s="465"/>
      <c r="G81" s="6"/>
      <c r="H81" s="6"/>
      <c r="I81" s="6"/>
      <c r="J81" s="79"/>
      <c r="K81" s="6"/>
      <c r="L81" s="6"/>
      <c r="M81" s="6"/>
      <c r="N81" s="6"/>
      <c r="O81" s="6"/>
      <c r="P81" s="6"/>
      <c r="Q81" s="6"/>
      <c r="R81" s="6"/>
      <c r="S81" s="6"/>
      <c r="T81" s="6"/>
      <c r="U81" s="6"/>
      <c r="V81" s="6"/>
      <c r="W81" s="6"/>
      <c r="X81" s="6"/>
      <c r="Y81" s="6"/>
      <c r="Z81" s="6"/>
      <c r="AA81" s="6"/>
      <c r="AB81" s="6"/>
      <c r="AC81" s="6"/>
      <c r="AD81" s="6"/>
      <c r="AE81" s="6"/>
      <c r="AF81" s="6"/>
    </row>
    <row r="82" spans="1:40" s="17" customFormat="1" ht="15.6" customHeight="1" x14ac:dyDescent="0.25">
      <c r="A82" s="122" t="s">
        <v>72</v>
      </c>
      <c r="B82" s="123">
        <v>3739</v>
      </c>
      <c r="C82" s="131">
        <v>96.79058837890625</v>
      </c>
      <c r="D82" s="123">
        <v>1682</v>
      </c>
      <c r="E82" s="123">
        <v>1417</v>
      </c>
      <c r="F82" s="133">
        <f t="shared" si="4"/>
        <v>37.897833645359725</v>
      </c>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row>
    <row r="83" spans="1:40" s="79" customFormat="1" x14ac:dyDescent="0.25">
      <c r="A83" s="122" t="s">
        <v>112</v>
      </c>
      <c r="B83" s="123">
        <v>3871</v>
      </c>
      <c r="C83" s="131">
        <v>96.977523803710938</v>
      </c>
      <c r="D83" s="123">
        <v>1546</v>
      </c>
      <c r="E83" s="123">
        <v>1215</v>
      </c>
      <c r="F83" s="133">
        <f t="shared" si="4"/>
        <v>31.38723843967967</v>
      </c>
    </row>
    <row r="84" spans="1:40" s="17" customFormat="1" x14ac:dyDescent="0.25">
      <c r="A84" s="124" t="s">
        <v>84</v>
      </c>
      <c r="B84" s="123">
        <v>1735</v>
      </c>
      <c r="C84" s="131">
        <v>94.2939453125</v>
      </c>
      <c r="D84" s="123">
        <v>504</v>
      </c>
      <c r="E84" s="123">
        <v>353</v>
      </c>
      <c r="F84" s="133">
        <f t="shared" si="4"/>
        <v>20.345821325648412</v>
      </c>
      <c r="N84" s="8"/>
      <c r="O84" s="8"/>
      <c r="P84" s="6"/>
      <c r="Q84" s="6"/>
      <c r="R84" s="6"/>
      <c r="S84" s="6"/>
      <c r="T84" s="6"/>
      <c r="U84" s="6"/>
      <c r="V84" s="6"/>
      <c r="W84" s="6"/>
      <c r="X84" s="6"/>
      <c r="Y84" s="6"/>
      <c r="Z84" s="6"/>
      <c r="AA84" s="6"/>
      <c r="AB84" s="6"/>
      <c r="AC84" s="6"/>
      <c r="AD84" s="6"/>
      <c r="AE84" s="6"/>
      <c r="AF84" s="6"/>
      <c r="AG84" s="6"/>
      <c r="AH84" s="6"/>
      <c r="AI84" s="6"/>
      <c r="AJ84" s="6"/>
      <c r="AK84" s="6"/>
      <c r="AL84" s="6"/>
      <c r="AM84" s="6"/>
    </row>
    <row r="85" spans="1:40" s="17" customFormat="1" ht="15.6" customHeight="1" x14ac:dyDescent="0.25">
      <c r="A85" s="53"/>
      <c r="B85" s="125">
        <f>SUM(B82:B84)</f>
        <v>9345</v>
      </c>
      <c r="C85" s="135">
        <v>96.404495239257813</v>
      </c>
      <c r="D85" s="125">
        <f t="shared" ref="D85:E85" si="5">SUM(D82:D84)</f>
        <v>3732</v>
      </c>
      <c r="E85" s="125">
        <f t="shared" si="5"/>
        <v>2985</v>
      </c>
      <c r="F85" s="143">
        <f t="shared" si="4"/>
        <v>31.942215088282506</v>
      </c>
      <c r="G85" s="52"/>
      <c r="H85" s="52"/>
      <c r="N85" s="6"/>
      <c r="O85" s="6"/>
      <c r="P85" s="6"/>
      <c r="Q85" s="6"/>
      <c r="R85" s="6"/>
      <c r="S85" s="6"/>
      <c r="T85" s="6"/>
      <c r="U85" s="6"/>
      <c r="V85" s="6"/>
      <c r="W85" s="6"/>
      <c r="X85" s="6"/>
      <c r="Y85" s="6"/>
      <c r="Z85" s="6"/>
      <c r="AA85" s="6"/>
      <c r="AB85" s="6"/>
      <c r="AC85" s="6"/>
      <c r="AD85" s="6"/>
      <c r="AE85" s="6"/>
      <c r="AF85" s="6"/>
      <c r="AG85" s="6"/>
      <c r="AH85" s="6"/>
      <c r="AI85" s="6"/>
      <c r="AJ85" s="6"/>
      <c r="AK85" s="6"/>
      <c r="AL85" s="6"/>
      <c r="AM85" s="6"/>
    </row>
    <row r="86" spans="1:40" s="17" customFormat="1" ht="71.400000000000006" customHeight="1" x14ac:dyDescent="0.25">
      <c r="A86" s="53"/>
      <c r="B86" s="53"/>
      <c r="C86" s="53"/>
      <c r="D86" s="53"/>
      <c r="E86" s="53"/>
      <c r="F86" s="53"/>
      <c r="G86" s="52"/>
      <c r="H86" s="52"/>
      <c r="I86" s="52"/>
      <c r="O86" s="6"/>
      <c r="P86" s="6"/>
      <c r="Q86" s="6"/>
      <c r="R86" s="6"/>
      <c r="S86" s="6"/>
      <c r="T86" s="6"/>
      <c r="U86" s="6"/>
      <c r="V86" s="6"/>
      <c r="W86" s="6"/>
      <c r="X86" s="6"/>
      <c r="Y86" s="6"/>
      <c r="Z86" s="6"/>
      <c r="AA86" s="6"/>
      <c r="AB86" s="6"/>
      <c r="AC86" s="6"/>
      <c r="AD86" s="6"/>
      <c r="AE86" s="6"/>
      <c r="AF86" s="6"/>
      <c r="AG86" s="6"/>
      <c r="AH86" s="6"/>
      <c r="AI86" s="6"/>
      <c r="AJ86" s="6"/>
      <c r="AK86" s="6"/>
      <c r="AL86" s="6"/>
      <c r="AM86" s="6"/>
      <c r="AN86" s="6"/>
    </row>
    <row r="87" spans="1:40" s="72" customFormat="1" ht="15.6" customHeight="1" x14ac:dyDescent="0.25">
      <c r="A87" s="117" t="s">
        <v>118</v>
      </c>
      <c r="B87" s="53"/>
      <c r="C87" s="53"/>
      <c r="D87" s="53"/>
      <c r="E87" s="53"/>
      <c r="F87" s="53"/>
      <c r="G87" s="73"/>
      <c r="H87" s="73"/>
      <c r="I87" s="74"/>
      <c r="J87" s="6"/>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75"/>
    </row>
    <row r="88" spans="1:40" s="17" customFormat="1" ht="15.6" customHeight="1" x14ac:dyDescent="0.25">
      <c r="A88" s="126"/>
      <c r="B88" s="117"/>
      <c r="C88" s="117"/>
      <c r="D88" s="117"/>
      <c r="E88" s="117"/>
      <c r="F88" s="79"/>
      <c r="G88" s="53"/>
      <c r="H88" s="53"/>
      <c r="I88" s="53"/>
      <c r="J88" s="53"/>
      <c r="K88" s="53"/>
      <c r="L88" s="53"/>
      <c r="M88" s="53"/>
      <c r="N88" s="53"/>
      <c r="O88" s="6"/>
      <c r="P88" s="6"/>
      <c r="Q88" s="6"/>
      <c r="R88" s="6"/>
      <c r="S88" s="6"/>
      <c r="T88" s="6"/>
      <c r="U88" s="6"/>
      <c r="V88" s="6"/>
      <c r="W88" s="6"/>
      <c r="X88" s="6"/>
      <c r="Y88" s="6"/>
      <c r="Z88" s="6"/>
      <c r="AA88" s="6"/>
      <c r="AB88" s="6"/>
      <c r="AC88" s="6"/>
      <c r="AD88" s="6"/>
      <c r="AE88" s="6"/>
      <c r="AF88" s="6"/>
      <c r="AG88" s="6"/>
      <c r="AH88" s="6"/>
      <c r="AI88" s="6"/>
      <c r="AJ88" s="6"/>
      <c r="AK88" s="6"/>
      <c r="AL88" s="6"/>
      <c r="AM88" s="6"/>
      <c r="AN88" s="6"/>
    </row>
    <row r="89" spans="1:40" s="17" customFormat="1" ht="69" customHeight="1" x14ac:dyDescent="0.25">
      <c r="A89" s="130" t="s">
        <v>65</v>
      </c>
      <c r="B89" s="126" t="s">
        <v>119</v>
      </c>
      <c r="C89" s="126" t="s">
        <v>103</v>
      </c>
      <c r="D89" s="126" t="s">
        <v>89</v>
      </c>
      <c r="E89" s="126" t="s">
        <v>120</v>
      </c>
      <c r="F89" s="53"/>
      <c r="G89" s="53"/>
      <c r="H89" s="53"/>
      <c r="I89" s="53"/>
      <c r="J89" s="53"/>
      <c r="K89" s="53"/>
      <c r="L89" s="53"/>
      <c r="M89" s="53"/>
      <c r="N89" s="6"/>
      <c r="O89" s="6"/>
      <c r="P89" s="6"/>
      <c r="Q89" s="6"/>
      <c r="R89" s="6"/>
      <c r="S89" s="6"/>
      <c r="T89" s="6"/>
      <c r="U89" s="6"/>
      <c r="V89" s="6"/>
      <c r="W89" s="6"/>
      <c r="X89" s="6"/>
      <c r="Y89" s="6"/>
      <c r="Z89" s="6"/>
      <c r="AA89" s="6"/>
      <c r="AB89" s="6"/>
      <c r="AC89" s="6"/>
      <c r="AD89" s="6"/>
      <c r="AE89" s="6"/>
      <c r="AF89" s="6"/>
      <c r="AG89" s="6"/>
      <c r="AH89" s="6"/>
      <c r="AI89" s="6"/>
      <c r="AJ89" s="6"/>
      <c r="AK89" s="6"/>
      <c r="AL89" s="6"/>
      <c r="AM89" s="6"/>
    </row>
    <row r="90" spans="1:40" s="17" customFormat="1" x14ac:dyDescent="0.25">
      <c r="A90" s="122" t="s">
        <v>75</v>
      </c>
      <c r="B90" s="455" t="s">
        <v>105</v>
      </c>
      <c r="C90" s="456"/>
      <c r="D90" s="456"/>
      <c r="E90" s="457"/>
      <c r="F90" s="31"/>
      <c r="G90" s="53"/>
      <c r="H90" s="53"/>
      <c r="I90" s="53"/>
      <c r="J90" s="53"/>
      <c r="K90" s="53"/>
      <c r="L90" s="53"/>
      <c r="M90" s="53"/>
      <c r="N90" s="53"/>
      <c r="O90" s="6"/>
      <c r="P90" s="6"/>
      <c r="Q90" s="6"/>
      <c r="R90" s="6"/>
      <c r="S90" s="6"/>
      <c r="T90" s="6"/>
      <c r="U90" s="6"/>
      <c r="V90" s="6"/>
      <c r="W90" s="6"/>
      <c r="X90" s="6"/>
      <c r="Y90" s="6"/>
      <c r="Z90" s="6"/>
      <c r="AA90" s="6"/>
      <c r="AB90" s="6"/>
      <c r="AC90" s="6"/>
      <c r="AD90" s="6"/>
      <c r="AE90" s="6"/>
      <c r="AF90" s="6"/>
      <c r="AG90" s="6"/>
      <c r="AH90" s="6"/>
      <c r="AI90" s="6"/>
      <c r="AJ90" s="6"/>
      <c r="AK90" s="6"/>
      <c r="AL90" s="6"/>
      <c r="AM90" s="6"/>
      <c r="AN90" s="6"/>
    </row>
    <row r="91" spans="1:40" s="17" customFormat="1" ht="15.6" customHeight="1" x14ac:dyDescent="0.25">
      <c r="A91" s="122" t="s">
        <v>76</v>
      </c>
      <c r="B91" s="123">
        <v>109</v>
      </c>
      <c r="C91" s="123">
        <v>11</v>
      </c>
      <c r="D91" s="123">
        <v>8</v>
      </c>
      <c r="E91" s="150">
        <f>SUM(D91/B91)*100</f>
        <v>7.3394495412844041</v>
      </c>
      <c r="F91" s="53"/>
      <c r="G91" s="53"/>
      <c r="H91" s="53"/>
      <c r="I91" s="53"/>
      <c r="J91" s="53"/>
      <c r="K91" s="53"/>
      <c r="L91" s="53"/>
      <c r="M91" s="53"/>
      <c r="N91" s="6"/>
      <c r="O91" s="6"/>
      <c r="P91" s="6"/>
      <c r="Q91" s="6"/>
      <c r="R91" s="6"/>
      <c r="S91" s="6"/>
      <c r="T91" s="6"/>
      <c r="U91" s="6"/>
      <c r="V91" s="6"/>
      <c r="W91" s="6"/>
      <c r="X91" s="6"/>
      <c r="Y91" s="6"/>
      <c r="Z91" s="6"/>
      <c r="AA91" s="6"/>
      <c r="AB91" s="6"/>
      <c r="AC91" s="6"/>
      <c r="AD91" s="6"/>
      <c r="AE91" s="6"/>
      <c r="AF91" s="6"/>
      <c r="AG91" s="6"/>
      <c r="AH91" s="6"/>
      <c r="AI91" s="6"/>
      <c r="AJ91" s="6"/>
      <c r="AK91" s="6"/>
      <c r="AL91" s="6"/>
      <c r="AM91" s="6"/>
    </row>
    <row r="92" spans="1:40" s="17" customFormat="1" ht="15.6" customHeight="1" x14ac:dyDescent="0.25">
      <c r="A92" s="122" t="s">
        <v>77</v>
      </c>
      <c r="B92" s="123">
        <v>12</v>
      </c>
      <c r="C92" s="123">
        <v>0</v>
      </c>
      <c r="D92" s="123">
        <v>0</v>
      </c>
      <c r="E92" s="150">
        <f t="shared" ref="E92:E106" si="6">SUM(D92/B92)*100</f>
        <v>0</v>
      </c>
      <c r="F92" s="53"/>
      <c r="G92" s="53"/>
      <c r="H92" s="53"/>
      <c r="I92" s="53"/>
      <c r="J92" s="53"/>
      <c r="K92" s="53"/>
      <c r="L92" s="53"/>
      <c r="M92" s="53"/>
      <c r="N92" s="6"/>
      <c r="O92" s="6"/>
      <c r="P92" s="6"/>
      <c r="Q92" s="6"/>
      <c r="R92" s="6"/>
      <c r="S92" s="6"/>
      <c r="T92" s="6"/>
      <c r="U92" s="6"/>
      <c r="V92" s="6"/>
      <c r="W92" s="6"/>
      <c r="X92" s="6"/>
      <c r="Y92" s="6"/>
      <c r="Z92" s="6"/>
      <c r="AA92" s="6"/>
      <c r="AB92" s="6"/>
      <c r="AC92" s="6"/>
      <c r="AD92" s="6"/>
      <c r="AE92" s="6"/>
      <c r="AF92" s="6"/>
      <c r="AG92" s="6"/>
      <c r="AH92" s="6"/>
      <c r="AI92" s="6"/>
      <c r="AJ92" s="6"/>
      <c r="AK92" s="6"/>
      <c r="AL92" s="6"/>
      <c r="AM92" s="6"/>
    </row>
    <row r="93" spans="1:40" s="17" customFormat="1" ht="15.6" customHeight="1" x14ac:dyDescent="0.25">
      <c r="A93" s="122" t="s">
        <v>78</v>
      </c>
      <c r="B93" s="123">
        <v>249</v>
      </c>
      <c r="C93" s="123">
        <v>29</v>
      </c>
      <c r="D93" s="123">
        <v>22</v>
      </c>
      <c r="E93" s="150">
        <f t="shared" si="6"/>
        <v>8.8353413654618471</v>
      </c>
      <c r="F93" s="53"/>
      <c r="G93" s="53"/>
      <c r="H93" s="53"/>
      <c r="I93" s="53"/>
      <c r="J93" s="53"/>
      <c r="K93" s="53"/>
      <c r="L93" s="53"/>
      <c r="M93" s="53"/>
      <c r="N93" s="6"/>
      <c r="O93" s="6"/>
      <c r="P93" s="6"/>
      <c r="Q93" s="6"/>
      <c r="R93" s="6"/>
      <c r="S93" s="6"/>
      <c r="T93" s="6"/>
      <c r="U93" s="6"/>
      <c r="V93" s="6"/>
      <c r="W93" s="6"/>
      <c r="X93" s="6"/>
      <c r="Y93" s="6"/>
      <c r="Z93" s="6"/>
      <c r="AA93" s="6"/>
      <c r="AB93" s="6"/>
      <c r="AC93" s="6"/>
      <c r="AD93" s="6"/>
      <c r="AE93" s="6"/>
      <c r="AF93" s="6"/>
      <c r="AG93" s="6"/>
      <c r="AH93" s="6"/>
      <c r="AI93" s="6"/>
      <c r="AJ93" s="6"/>
      <c r="AK93" s="6"/>
      <c r="AL93" s="6"/>
      <c r="AM93" s="6"/>
    </row>
    <row r="94" spans="1:40" s="17" customFormat="1" ht="15.6" customHeight="1" x14ac:dyDescent="0.25">
      <c r="A94" s="122" t="s">
        <v>79</v>
      </c>
      <c r="B94" s="123">
        <v>49</v>
      </c>
      <c r="C94" s="123">
        <v>9</v>
      </c>
      <c r="D94" s="123">
        <v>7</v>
      </c>
      <c r="E94" s="150">
        <f t="shared" si="6"/>
        <v>14.285714285714285</v>
      </c>
      <c r="F94" s="53"/>
      <c r="G94" s="53"/>
      <c r="H94" s="53"/>
      <c r="I94" s="53"/>
      <c r="J94" s="53"/>
      <c r="K94" s="53"/>
      <c r="L94" s="53"/>
      <c r="M94" s="53"/>
      <c r="N94" s="6"/>
      <c r="O94" s="6"/>
      <c r="P94" s="6"/>
      <c r="Q94" s="6"/>
      <c r="R94" s="6"/>
      <c r="S94" s="6"/>
      <c r="T94" s="6"/>
      <c r="U94" s="6"/>
      <c r="V94" s="6"/>
      <c r="W94" s="6"/>
      <c r="X94" s="6"/>
      <c r="Y94" s="6"/>
      <c r="Z94" s="6"/>
      <c r="AA94" s="6"/>
      <c r="AB94" s="6"/>
      <c r="AC94" s="6"/>
      <c r="AD94" s="6"/>
      <c r="AE94" s="6"/>
      <c r="AF94" s="6"/>
      <c r="AG94" s="6"/>
      <c r="AH94" s="6"/>
      <c r="AI94" s="6"/>
      <c r="AJ94" s="6"/>
      <c r="AK94" s="6"/>
      <c r="AL94" s="6"/>
      <c r="AM94" s="6"/>
    </row>
    <row r="95" spans="1:40" s="17" customFormat="1" ht="15.45" customHeight="1" x14ac:dyDescent="0.25">
      <c r="A95" s="122" t="s">
        <v>121</v>
      </c>
      <c r="B95" s="123">
        <v>15</v>
      </c>
      <c r="C95" s="123">
        <v>1</v>
      </c>
      <c r="D95" s="123">
        <v>1</v>
      </c>
      <c r="E95" s="150">
        <f t="shared" si="6"/>
        <v>6.666666666666667</v>
      </c>
      <c r="F95" s="53"/>
      <c r="G95" s="53"/>
      <c r="H95" s="53"/>
      <c r="I95" s="53"/>
      <c r="J95" s="53"/>
      <c r="K95" s="53"/>
      <c r="L95" s="53"/>
      <c r="M95" s="53"/>
      <c r="N95" s="6"/>
      <c r="O95" s="6"/>
      <c r="P95" s="6"/>
      <c r="Q95" s="6"/>
      <c r="R95" s="6"/>
      <c r="S95" s="6"/>
      <c r="T95" s="6"/>
      <c r="U95" s="6"/>
      <c r="V95" s="6"/>
      <c r="W95" s="6"/>
      <c r="X95" s="6"/>
      <c r="Y95" s="6"/>
      <c r="Z95" s="6"/>
      <c r="AA95" s="6"/>
      <c r="AB95" s="6"/>
      <c r="AC95" s="6"/>
      <c r="AD95" s="6"/>
      <c r="AE95" s="6"/>
      <c r="AF95" s="6"/>
      <c r="AG95" s="6"/>
      <c r="AH95" s="6"/>
      <c r="AI95" s="6"/>
      <c r="AJ95" s="6"/>
      <c r="AK95" s="6"/>
      <c r="AL95" s="6"/>
      <c r="AM95" s="6"/>
    </row>
    <row r="96" spans="1:40" s="17" customFormat="1" ht="15.6" customHeight="1" x14ac:dyDescent="0.25">
      <c r="A96" s="122" t="s">
        <v>122</v>
      </c>
      <c r="B96" s="123">
        <v>440</v>
      </c>
      <c r="C96" s="123">
        <v>55</v>
      </c>
      <c r="D96" s="123">
        <v>46</v>
      </c>
      <c r="E96" s="150">
        <f t="shared" si="6"/>
        <v>10.454545454545453</v>
      </c>
      <c r="F96" s="53"/>
      <c r="G96" s="53"/>
      <c r="H96" s="53"/>
      <c r="I96" s="54"/>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row>
    <row r="97" spans="1:40" s="17" customFormat="1" ht="15.6" customHeight="1" x14ac:dyDescent="0.25">
      <c r="A97" s="122" t="s">
        <v>82</v>
      </c>
      <c r="B97" s="123">
        <v>362</v>
      </c>
      <c r="C97" s="123">
        <v>39</v>
      </c>
      <c r="D97" s="123">
        <v>26</v>
      </c>
      <c r="E97" s="150">
        <f t="shared" si="6"/>
        <v>7.1823204419889501</v>
      </c>
      <c r="F97" s="53"/>
      <c r="G97" s="53"/>
      <c r="H97" s="53"/>
      <c r="I97" s="53"/>
      <c r="J97" s="53"/>
      <c r="K97" s="53"/>
      <c r="L97" s="53"/>
      <c r="M97" s="53"/>
      <c r="N97" s="6"/>
      <c r="O97" s="6"/>
      <c r="P97" s="6"/>
      <c r="Q97" s="6"/>
      <c r="R97" s="6"/>
      <c r="S97" s="6"/>
      <c r="T97" s="6"/>
      <c r="U97" s="6"/>
      <c r="V97" s="6"/>
      <c r="W97" s="6"/>
      <c r="X97" s="6"/>
      <c r="Y97" s="6"/>
      <c r="Z97" s="6"/>
      <c r="AA97" s="6"/>
      <c r="AB97" s="6"/>
      <c r="AC97" s="6"/>
      <c r="AD97" s="6"/>
      <c r="AE97" s="6"/>
      <c r="AF97" s="6"/>
      <c r="AG97" s="6"/>
      <c r="AH97" s="6"/>
      <c r="AI97" s="6"/>
      <c r="AJ97" s="6"/>
      <c r="AK97" s="6"/>
      <c r="AL97" s="6"/>
      <c r="AM97" s="6"/>
    </row>
    <row r="98" spans="1:40" s="17" customFormat="1" ht="15.6" customHeight="1" x14ac:dyDescent="0.25">
      <c r="A98" s="122" t="s">
        <v>108</v>
      </c>
      <c r="B98" s="123">
        <v>45</v>
      </c>
      <c r="C98" s="123">
        <v>6</v>
      </c>
      <c r="D98" s="123">
        <v>4</v>
      </c>
      <c r="E98" s="150">
        <f t="shared" si="6"/>
        <v>8.8888888888888893</v>
      </c>
      <c r="F98" s="53"/>
      <c r="G98" s="53"/>
      <c r="H98" s="53"/>
      <c r="I98" s="54"/>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row>
    <row r="99" spans="1:40" s="17" customFormat="1" ht="15.6" customHeight="1" x14ac:dyDescent="0.25">
      <c r="A99" s="134" t="s">
        <v>84</v>
      </c>
      <c r="B99" s="123">
        <v>310</v>
      </c>
      <c r="C99" s="123">
        <v>21</v>
      </c>
      <c r="D99" s="123">
        <v>14</v>
      </c>
      <c r="E99" s="150">
        <f t="shared" si="6"/>
        <v>4.5161290322580641</v>
      </c>
      <c r="F99" s="53"/>
      <c r="G99" s="53"/>
      <c r="H99" s="53"/>
      <c r="I99" s="54"/>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row>
    <row r="100" spans="1:40" s="17" customFormat="1" ht="15.6" customHeight="1" x14ac:dyDescent="0.25">
      <c r="A100" s="146"/>
      <c r="B100" s="153">
        <f>SUM(B91:B99)</f>
        <v>1591</v>
      </c>
      <c r="C100" s="125">
        <f>SUM(C91:C99)</f>
        <v>171</v>
      </c>
      <c r="D100" s="125">
        <f>SUM(D91:D99)</f>
        <v>128</v>
      </c>
      <c r="E100" s="151">
        <f t="shared" si="6"/>
        <v>8.0452545568824636</v>
      </c>
      <c r="F100" s="53"/>
      <c r="G100" s="53"/>
      <c r="H100" s="53"/>
      <c r="I100" s="54"/>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row>
    <row r="101" spans="1:40" s="17" customFormat="1" ht="3" customHeight="1" x14ac:dyDescent="0.25">
      <c r="A101" s="139" t="s">
        <v>109</v>
      </c>
      <c r="B101" s="154"/>
      <c r="C101" s="152"/>
      <c r="D101" s="152"/>
      <c r="E101" s="155"/>
      <c r="F101" s="53"/>
      <c r="G101" s="53"/>
      <c r="H101" s="53"/>
      <c r="I101" s="54"/>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row>
    <row r="102" spans="1:40" s="17" customFormat="1" x14ac:dyDescent="0.25">
      <c r="A102" s="122" t="s">
        <v>111</v>
      </c>
      <c r="B102" s="466" t="s">
        <v>110</v>
      </c>
      <c r="C102" s="456"/>
      <c r="D102" s="456"/>
      <c r="E102" s="457"/>
      <c r="F102" s="53"/>
      <c r="G102" s="53"/>
      <c r="H102" s="53"/>
      <c r="I102" s="53"/>
      <c r="J102" s="54"/>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row>
    <row r="103" spans="1:40" s="17" customFormat="1" x14ac:dyDescent="0.25">
      <c r="A103" s="122" t="s">
        <v>72</v>
      </c>
      <c r="B103" s="123">
        <v>771</v>
      </c>
      <c r="C103" s="123">
        <v>86</v>
      </c>
      <c r="D103" s="123">
        <v>66</v>
      </c>
      <c r="E103" s="150">
        <f t="shared" si="6"/>
        <v>8.5603112840466924</v>
      </c>
      <c r="F103" s="53"/>
      <c r="G103" s="53"/>
      <c r="H103" s="53"/>
      <c r="I103" s="54"/>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row>
    <row r="104" spans="1:40" s="17" customFormat="1" x14ac:dyDescent="0.25">
      <c r="A104" s="122" t="s">
        <v>112</v>
      </c>
      <c r="B104" s="123">
        <v>606</v>
      </c>
      <c r="C104" s="123">
        <v>76</v>
      </c>
      <c r="D104" s="123">
        <v>56</v>
      </c>
      <c r="E104" s="150">
        <f t="shared" si="6"/>
        <v>9.2409240924092408</v>
      </c>
      <c r="F104" s="53"/>
      <c r="G104" s="53"/>
      <c r="H104" s="53"/>
      <c r="I104" s="54"/>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row>
    <row r="105" spans="1:40" s="17" customFormat="1" x14ac:dyDescent="0.25">
      <c r="A105" s="124" t="s">
        <v>84</v>
      </c>
      <c r="B105" s="123">
        <v>214</v>
      </c>
      <c r="C105" s="123">
        <v>9</v>
      </c>
      <c r="D105" s="123">
        <v>6</v>
      </c>
      <c r="E105" s="150">
        <f t="shared" si="6"/>
        <v>2.8037383177570092</v>
      </c>
      <c r="F105" s="53"/>
      <c r="G105" s="53"/>
      <c r="H105" s="53"/>
      <c r="I105" s="54"/>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row>
    <row r="106" spans="1:40" s="17" customFormat="1" x14ac:dyDescent="0.25">
      <c r="A106" s="51"/>
      <c r="B106" s="125">
        <f>SUM(B103:B105)</f>
        <v>1591</v>
      </c>
      <c r="C106" s="125">
        <f>SUM(C103:C105)</f>
        <v>171</v>
      </c>
      <c r="D106" s="125">
        <f>SUM(D103:D105)</f>
        <v>128</v>
      </c>
      <c r="E106" s="151">
        <f t="shared" si="6"/>
        <v>8.0452545568824636</v>
      </c>
      <c r="F106" s="53"/>
      <c r="G106" s="53"/>
      <c r="H106" s="53"/>
      <c r="I106" s="54"/>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row>
    <row r="107" spans="1:40" s="15" customFormat="1" ht="25.2" customHeight="1" x14ac:dyDescent="0.25">
      <c r="A107" s="51"/>
      <c r="B107" s="68"/>
      <c r="C107" s="82"/>
      <c r="D107" s="82"/>
      <c r="E107" s="58"/>
      <c r="F107" s="83"/>
      <c r="G107" s="53"/>
      <c r="H107" s="53"/>
      <c r="I107" s="53"/>
    </row>
    <row r="108" spans="1:40" s="72" customFormat="1" x14ac:dyDescent="0.25">
      <c r="A108" s="117" t="s">
        <v>123</v>
      </c>
      <c r="B108" s="68"/>
      <c r="C108" s="82"/>
      <c r="D108" s="82"/>
      <c r="E108" s="58"/>
      <c r="F108" s="83"/>
      <c r="J108" s="15"/>
    </row>
    <row r="109" spans="1:40" s="15" customFormat="1" x14ac:dyDescent="0.25">
      <c r="A109" s="126"/>
      <c r="B109" s="117"/>
      <c r="C109" s="117"/>
      <c r="D109" s="117"/>
      <c r="E109" s="117"/>
      <c r="F109" s="79"/>
      <c r="G109" s="53"/>
      <c r="H109" s="53"/>
      <c r="I109" s="53"/>
    </row>
    <row r="110" spans="1:40" s="15" customFormat="1" ht="53.7" customHeight="1" x14ac:dyDescent="0.25">
      <c r="A110" s="130" t="s">
        <v>65</v>
      </c>
      <c r="B110" s="126" t="s">
        <v>119</v>
      </c>
      <c r="C110" s="126" t="s">
        <v>103</v>
      </c>
      <c r="D110" s="126" t="s">
        <v>89</v>
      </c>
      <c r="E110" s="126" t="s">
        <v>124</v>
      </c>
    </row>
    <row r="111" spans="1:40" s="15" customFormat="1" x14ac:dyDescent="0.25">
      <c r="A111" s="122" t="s">
        <v>76</v>
      </c>
      <c r="B111" s="455" t="s">
        <v>105</v>
      </c>
      <c r="C111" s="456"/>
      <c r="D111" s="456"/>
      <c r="E111" s="457"/>
    </row>
    <row r="112" spans="1:40" s="15" customFormat="1" x14ac:dyDescent="0.25">
      <c r="A112" s="122" t="s">
        <v>78</v>
      </c>
      <c r="B112" s="123">
        <v>46</v>
      </c>
      <c r="C112" s="123">
        <v>5</v>
      </c>
      <c r="D112" s="132">
        <v>4</v>
      </c>
      <c r="E112" s="150">
        <f>SUM(D112/B112)*100</f>
        <v>8.695652173913043</v>
      </c>
    </row>
    <row r="113" spans="1:11" s="15" customFormat="1" x14ac:dyDescent="0.25">
      <c r="A113" s="122" t="s">
        <v>79</v>
      </c>
      <c r="B113" s="123">
        <v>181</v>
      </c>
      <c r="C113" s="123">
        <v>18</v>
      </c>
      <c r="D113" s="132">
        <v>17</v>
      </c>
      <c r="E113" s="150">
        <f t="shared" ref="E113:E125" si="7">SUM(D113/B113)*100</f>
        <v>9.3922651933701662</v>
      </c>
    </row>
    <row r="114" spans="1:11" s="15" customFormat="1" x14ac:dyDescent="0.25">
      <c r="A114" s="122" t="s">
        <v>96</v>
      </c>
      <c r="B114" s="123">
        <v>4</v>
      </c>
      <c r="C114" s="123">
        <v>0</v>
      </c>
      <c r="D114" s="132">
        <v>0</v>
      </c>
      <c r="E114" s="150">
        <f t="shared" si="7"/>
        <v>0</v>
      </c>
    </row>
    <row r="115" spans="1:11" s="15" customFormat="1" x14ac:dyDescent="0.25">
      <c r="A115" s="122" t="s">
        <v>125</v>
      </c>
      <c r="B115" s="123">
        <v>330</v>
      </c>
      <c r="C115" s="123">
        <v>50</v>
      </c>
      <c r="D115" s="132">
        <v>35</v>
      </c>
      <c r="E115" s="150">
        <f t="shared" si="7"/>
        <v>10.606060606060606</v>
      </c>
    </row>
    <row r="116" spans="1:11" s="15" customFormat="1" x14ac:dyDescent="0.25">
      <c r="A116" s="122" t="s">
        <v>82</v>
      </c>
      <c r="B116" s="123">
        <v>94</v>
      </c>
      <c r="C116" s="123">
        <v>20</v>
      </c>
      <c r="D116" s="132">
        <v>19</v>
      </c>
      <c r="E116" s="150">
        <f t="shared" si="7"/>
        <v>20.212765957446805</v>
      </c>
    </row>
    <row r="117" spans="1:11" s="15" customFormat="1" x14ac:dyDescent="0.25">
      <c r="A117" s="122" t="s">
        <v>108</v>
      </c>
      <c r="B117" s="123">
        <v>30</v>
      </c>
      <c r="C117" s="123">
        <v>6</v>
      </c>
      <c r="D117" s="132">
        <v>6</v>
      </c>
      <c r="E117" s="150">
        <f t="shared" si="7"/>
        <v>20</v>
      </c>
    </row>
    <row r="118" spans="1:11" s="15" customFormat="1" x14ac:dyDescent="0.25">
      <c r="A118" s="156" t="s">
        <v>84</v>
      </c>
      <c r="B118" s="123">
        <v>8</v>
      </c>
      <c r="C118" s="123">
        <v>0</v>
      </c>
      <c r="D118" s="132">
        <v>0</v>
      </c>
      <c r="E118" s="150">
        <f t="shared" si="7"/>
        <v>0</v>
      </c>
    </row>
    <row r="119" spans="1:11" s="15" customFormat="1" x14ac:dyDescent="0.25">
      <c r="A119" s="158"/>
      <c r="B119" s="125">
        <f>SUM(B112:B118)</f>
        <v>693</v>
      </c>
      <c r="C119" s="125">
        <f>SUM(C112:C118)</f>
        <v>99</v>
      </c>
      <c r="D119" s="136">
        <f>SUM(D112:D118)</f>
        <v>81</v>
      </c>
      <c r="E119" s="151">
        <f t="shared" si="7"/>
        <v>11.688311688311687</v>
      </c>
    </row>
    <row r="120" spans="1:11" s="15" customFormat="1" ht="10.8" customHeight="1" x14ac:dyDescent="0.25">
      <c r="A120" s="157" t="s">
        <v>109</v>
      </c>
      <c r="B120" s="152"/>
      <c r="C120" s="152"/>
      <c r="D120" s="152"/>
      <c r="E120" s="155"/>
    </row>
    <row r="121" spans="1:11" s="15" customFormat="1" x14ac:dyDescent="0.25">
      <c r="A121" s="122" t="s">
        <v>111</v>
      </c>
      <c r="B121" s="455" t="s">
        <v>110</v>
      </c>
      <c r="C121" s="456"/>
      <c r="D121" s="456"/>
      <c r="E121" s="457"/>
    </row>
    <row r="122" spans="1:11" s="15" customFormat="1" x14ac:dyDescent="0.25">
      <c r="A122" s="122" t="s">
        <v>72</v>
      </c>
      <c r="B122" s="123">
        <v>336</v>
      </c>
      <c r="C122" s="123">
        <v>52</v>
      </c>
      <c r="D122" s="132">
        <v>46</v>
      </c>
      <c r="E122" s="150">
        <f t="shared" si="7"/>
        <v>13.690476190476192</v>
      </c>
    </row>
    <row r="123" spans="1:11" s="15" customFormat="1" x14ac:dyDescent="0.25">
      <c r="A123" s="122" t="s">
        <v>112</v>
      </c>
      <c r="B123" s="123">
        <v>321</v>
      </c>
      <c r="C123" s="123">
        <v>43</v>
      </c>
      <c r="D123" s="132">
        <v>33</v>
      </c>
      <c r="E123" s="150">
        <f t="shared" si="7"/>
        <v>10.2803738317757</v>
      </c>
    </row>
    <row r="124" spans="1:11" s="15" customFormat="1" x14ac:dyDescent="0.25">
      <c r="A124" s="124" t="s">
        <v>84</v>
      </c>
      <c r="B124" s="123">
        <v>36</v>
      </c>
      <c r="C124" s="123">
        <v>4</v>
      </c>
      <c r="D124" s="132">
        <v>2</v>
      </c>
      <c r="E124" s="150">
        <f t="shared" si="7"/>
        <v>5.5555555555555554</v>
      </c>
    </row>
    <row r="125" spans="1:11" s="15" customFormat="1" x14ac:dyDescent="0.25">
      <c r="A125" s="51"/>
      <c r="B125" s="125">
        <f>SUM(B122:B124)</f>
        <v>693</v>
      </c>
      <c r="C125" s="125">
        <f>SUM(C122:C124)</f>
        <v>99</v>
      </c>
      <c r="D125" s="136">
        <f>SUM(D122:D124)</f>
        <v>81</v>
      </c>
      <c r="E125" s="151">
        <f t="shared" si="7"/>
        <v>11.688311688311687</v>
      </c>
      <c r="I125" s="72"/>
    </row>
    <row r="126" spans="1:11" s="55" customFormat="1" ht="30.6" customHeight="1" x14ac:dyDescent="0.25">
      <c r="A126" s="85"/>
      <c r="B126" s="85"/>
      <c r="C126" s="85"/>
      <c r="D126" s="85"/>
      <c r="E126" s="78"/>
      <c r="F126" s="85"/>
    </row>
    <row r="127" spans="1:11" ht="28.2" customHeight="1" x14ac:dyDescent="0.25">
      <c r="A127" s="44" t="s">
        <v>126</v>
      </c>
      <c r="B127" s="85"/>
      <c r="C127" s="85"/>
      <c r="D127" s="85"/>
      <c r="E127" s="78"/>
      <c r="F127" s="78"/>
      <c r="G127" s="55"/>
      <c r="H127" s="55"/>
      <c r="I127" s="55"/>
      <c r="J127" s="55"/>
      <c r="K127" s="55"/>
    </row>
    <row r="128" spans="1:11" ht="15.6" customHeight="1" x14ac:dyDescent="0.25">
      <c r="A128" s="231"/>
      <c r="B128" s="478" t="s">
        <v>114</v>
      </c>
      <c r="C128" s="478"/>
      <c r="D128" s="478"/>
      <c r="E128" s="478"/>
      <c r="F128" s="478"/>
      <c r="G128" s="479" t="s">
        <v>127</v>
      </c>
      <c r="H128" s="479"/>
      <c r="I128" s="479"/>
      <c r="J128" s="479"/>
      <c r="K128" s="479"/>
    </row>
    <row r="129" spans="1:11" ht="71.400000000000006" customHeight="1" x14ac:dyDescent="0.25">
      <c r="A129" s="232" t="s">
        <v>65</v>
      </c>
      <c r="B129" s="233" t="s">
        <v>128</v>
      </c>
      <c r="C129" s="233" t="s">
        <v>129</v>
      </c>
      <c r="D129" s="234" t="s">
        <v>103</v>
      </c>
      <c r="E129" s="234" t="s">
        <v>89</v>
      </c>
      <c r="F129" s="234" t="s">
        <v>130</v>
      </c>
      <c r="G129" s="235" t="s">
        <v>128</v>
      </c>
      <c r="H129" s="235" t="s">
        <v>129</v>
      </c>
      <c r="I129" s="234" t="s">
        <v>103</v>
      </c>
      <c r="J129" s="234" t="s">
        <v>89</v>
      </c>
      <c r="K129" s="234" t="s">
        <v>131</v>
      </c>
    </row>
    <row r="130" spans="1:11" ht="15.6" customHeight="1" x14ac:dyDescent="0.25">
      <c r="A130" s="236" t="s">
        <v>75</v>
      </c>
      <c r="B130" s="237">
        <v>3</v>
      </c>
      <c r="C130" s="237">
        <v>3</v>
      </c>
      <c r="D130" s="237">
        <v>0</v>
      </c>
      <c r="E130" s="237">
        <v>0</v>
      </c>
      <c r="F130" s="238">
        <f>SUM(E130/C130)*100</f>
        <v>0</v>
      </c>
      <c r="G130" s="237">
        <v>0</v>
      </c>
      <c r="H130" s="237">
        <v>0</v>
      </c>
      <c r="I130" s="237">
        <v>0</v>
      </c>
      <c r="J130" s="237">
        <v>0</v>
      </c>
      <c r="K130" s="239">
        <v>0</v>
      </c>
    </row>
    <row r="131" spans="1:11" ht="13.8" customHeight="1" x14ac:dyDescent="0.25">
      <c r="A131" s="236" t="s">
        <v>76</v>
      </c>
      <c r="B131" s="240">
        <v>5</v>
      </c>
      <c r="C131" s="240">
        <v>0</v>
      </c>
      <c r="D131" s="240">
        <v>0</v>
      </c>
      <c r="E131" s="240">
        <v>0</v>
      </c>
      <c r="F131" s="238">
        <v>0</v>
      </c>
      <c r="G131" s="240">
        <v>0</v>
      </c>
      <c r="H131" s="240">
        <v>0</v>
      </c>
      <c r="I131" s="240">
        <v>0</v>
      </c>
      <c r="J131" s="240">
        <v>0</v>
      </c>
      <c r="K131" s="239">
        <v>0</v>
      </c>
    </row>
    <row r="132" spans="1:11" ht="15.6" customHeight="1" x14ac:dyDescent="0.25">
      <c r="A132" s="236" t="s">
        <v>78</v>
      </c>
      <c r="B132" s="240">
        <v>9</v>
      </c>
      <c r="C132" s="240">
        <v>5</v>
      </c>
      <c r="D132" s="240">
        <v>2</v>
      </c>
      <c r="E132" s="240">
        <v>2</v>
      </c>
      <c r="F132" s="238">
        <f t="shared" ref="F132:F138" si="8">SUM(E132/C132)*100</f>
        <v>40</v>
      </c>
      <c r="G132" s="240">
        <v>2</v>
      </c>
      <c r="H132" s="240">
        <v>2</v>
      </c>
      <c r="I132" s="240">
        <v>2</v>
      </c>
      <c r="J132" s="240">
        <v>1</v>
      </c>
      <c r="K132" s="239">
        <f t="shared" ref="K132:K138" si="9">SUM(J132/H132)*100</f>
        <v>50</v>
      </c>
    </row>
    <row r="133" spans="1:11" ht="15.6" customHeight="1" x14ac:dyDescent="0.25">
      <c r="A133" s="236" t="s">
        <v>79</v>
      </c>
      <c r="B133" s="240">
        <v>5</v>
      </c>
      <c r="C133" s="240">
        <v>5</v>
      </c>
      <c r="D133" s="240">
        <v>0</v>
      </c>
      <c r="E133" s="240">
        <v>0</v>
      </c>
      <c r="F133" s="238">
        <f t="shared" si="8"/>
        <v>0</v>
      </c>
      <c r="G133" s="240">
        <v>0</v>
      </c>
      <c r="H133" s="240">
        <v>0</v>
      </c>
      <c r="I133" s="240">
        <v>0</v>
      </c>
      <c r="J133" s="240">
        <v>0</v>
      </c>
      <c r="K133" s="239">
        <v>0</v>
      </c>
    </row>
    <row r="134" spans="1:11" ht="15.6" customHeight="1" x14ac:dyDescent="0.25">
      <c r="A134" s="236" t="s">
        <v>121</v>
      </c>
      <c r="B134" s="240">
        <v>114</v>
      </c>
      <c r="C134" s="240">
        <v>74</v>
      </c>
      <c r="D134" s="240">
        <v>34</v>
      </c>
      <c r="E134" s="240">
        <v>25</v>
      </c>
      <c r="F134" s="238">
        <f t="shared" si="8"/>
        <v>33.783783783783782</v>
      </c>
      <c r="G134" s="240">
        <v>14</v>
      </c>
      <c r="H134" s="240">
        <v>13</v>
      </c>
      <c r="I134" s="240">
        <v>5</v>
      </c>
      <c r="J134" s="240">
        <v>3</v>
      </c>
      <c r="K134" s="239">
        <f t="shared" si="9"/>
        <v>23.076923076923077</v>
      </c>
    </row>
    <row r="135" spans="1:11" ht="15.6" customHeight="1" x14ac:dyDescent="0.25">
      <c r="A135" s="236" t="s">
        <v>132</v>
      </c>
      <c r="B135" s="240">
        <v>105</v>
      </c>
      <c r="C135" s="240">
        <v>45</v>
      </c>
      <c r="D135" s="240">
        <v>18</v>
      </c>
      <c r="E135" s="240">
        <v>14</v>
      </c>
      <c r="F135" s="238">
        <f t="shared" si="8"/>
        <v>31.111111111111111</v>
      </c>
      <c r="G135" s="240">
        <v>58</v>
      </c>
      <c r="H135" s="240">
        <v>47</v>
      </c>
      <c r="I135" s="240">
        <v>19</v>
      </c>
      <c r="J135" s="240">
        <v>18</v>
      </c>
      <c r="K135" s="239">
        <f t="shared" si="9"/>
        <v>38.297872340425535</v>
      </c>
    </row>
    <row r="136" spans="1:11" ht="15.6" customHeight="1" x14ac:dyDescent="0.25">
      <c r="A136" s="236" t="s">
        <v>82</v>
      </c>
      <c r="B136" s="240">
        <v>20</v>
      </c>
      <c r="C136" s="240">
        <v>9</v>
      </c>
      <c r="D136" s="240">
        <v>6</v>
      </c>
      <c r="E136" s="240">
        <v>4</v>
      </c>
      <c r="F136" s="238">
        <f t="shared" si="8"/>
        <v>44.444444444444443</v>
      </c>
      <c r="G136" s="240">
        <v>0</v>
      </c>
      <c r="H136" s="240">
        <v>0</v>
      </c>
      <c r="I136" s="240">
        <v>0</v>
      </c>
      <c r="J136" s="240">
        <v>0</v>
      </c>
      <c r="K136" s="239">
        <v>0</v>
      </c>
    </row>
    <row r="137" spans="1:11" x14ac:dyDescent="0.25">
      <c r="A137" s="236" t="s">
        <v>108</v>
      </c>
      <c r="B137" s="240">
        <v>47</v>
      </c>
      <c r="C137" s="240">
        <v>32</v>
      </c>
      <c r="D137" s="240">
        <v>9</v>
      </c>
      <c r="E137" s="240">
        <v>5</v>
      </c>
      <c r="F137" s="238">
        <f t="shared" si="8"/>
        <v>15.625</v>
      </c>
      <c r="G137" s="240">
        <v>8</v>
      </c>
      <c r="H137" s="240">
        <v>7</v>
      </c>
      <c r="I137" s="240">
        <v>2</v>
      </c>
      <c r="J137" s="240">
        <v>1</v>
      </c>
      <c r="K137" s="239">
        <f t="shared" si="9"/>
        <v>14.285714285714285</v>
      </c>
    </row>
    <row r="138" spans="1:11" x14ac:dyDescent="0.25">
      <c r="A138" s="241" t="s">
        <v>84</v>
      </c>
      <c r="B138" s="242">
        <f>SUM(B130:B137)</f>
        <v>308</v>
      </c>
      <c r="C138" s="242">
        <f>SUM(C130:C137)</f>
        <v>173</v>
      </c>
      <c r="D138" s="242">
        <f>SUM(D130:D137)</f>
        <v>69</v>
      </c>
      <c r="E138" s="242">
        <f>SUM(E130:E137)</f>
        <v>50</v>
      </c>
      <c r="F138" s="243">
        <f t="shared" si="8"/>
        <v>28.901734104046245</v>
      </c>
      <c r="G138" s="242">
        <f>SUM(G130:G137)</f>
        <v>82</v>
      </c>
      <c r="H138" s="242">
        <f>SUM(H130:H137)</f>
        <v>69</v>
      </c>
      <c r="I138" s="242">
        <f>SUM(I130:I137)</f>
        <v>28</v>
      </c>
      <c r="J138" s="242">
        <f>SUM(J130:J137)</f>
        <v>23</v>
      </c>
      <c r="K138" s="244">
        <f t="shared" si="9"/>
        <v>33.333333333333329</v>
      </c>
    </row>
    <row r="139" spans="1:11" x14ac:dyDescent="0.25">
      <c r="A139" s="35" t="s">
        <v>133</v>
      </c>
    </row>
    <row r="140" spans="1:11" x14ac:dyDescent="0.25">
      <c r="A140" s="85"/>
      <c r="B140" s="83"/>
      <c r="C140" s="83"/>
      <c r="D140" s="83"/>
      <c r="E140" s="84"/>
      <c r="F140" s="15"/>
      <c r="G140" s="55"/>
      <c r="H140" s="55"/>
      <c r="I140" s="55"/>
      <c r="J140" s="55"/>
      <c r="K140" s="55"/>
    </row>
    <row r="141" spans="1:11" x14ac:dyDescent="0.25">
      <c r="A141" s="5"/>
      <c r="B141" s="10"/>
      <c r="C141" s="10"/>
      <c r="D141" s="10"/>
      <c r="E141" s="10"/>
      <c r="F141" s="10"/>
      <c r="G141" s="10"/>
      <c r="H141" s="10"/>
      <c r="I141" s="10"/>
      <c r="J141" s="10"/>
      <c r="K141" s="10"/>
    </row>
    <row r="142" spans="1:11" x14ac:dyDescent="0.25">
      <c r="A142" s="117" t="s">
        <v>134</v>
      </c>
    </row>
    <row r="143" spans="1:11" x14ac:dyDescent="0.25">
      <c r="A143" s="10" t="s">
        <v>135</v>
      </c>
      <c r="B143" s="117"/>
      <c r="C143" s="117"/>
      <c r="D143" s="117"/>
      <c r="E143" s="117"/>
      <c r="F143" s="117"/>
      <c r="G143" s="10"/>
    </row>
    <row r="144" spans="1:11" ht="31.5" customHeight="1" x14ac:dyDescent="0.25">
      <c r="A144" s="117" t="s">
        <v>65</v>
      </c>
      <c r="B144" s="117"/>
      <c r="C144" s="117"/>
      <c r="D144" s="117"/>
      <c r="E144" s="117"/>
      <c r="F144" s="117"/>
      <c r="G144" s="10"/>
    </row>
    <row r="145" spans="1:11" ht="75" customHeight="1" x14ac:dyDescent="0.25">
      <c r="A145" s="122" t="s">
        <v>139</v>
      </c>
      <c r="B145" s="127" t="s">
        <v>136</v>
      </c>
      <c r="C145" s="127" t="s">
        <v>137</v>
      </c>
      <c r="D145" s="126" t="s">
        <v>103</v>
      </c>
      <c r="E145" s="126" t="s">
        <v>89</v>
      </c>
      <c r="F145" s="126" t="s">
        <v>138</v>
      </c>
      <c r="G145" s="10"/>
    </row>
    <row r="146" spans="1:11" ht="12.75" customHeight="1" x14ac:dyDescent="0.25">
      <c r="A146" s="122" t="s">
        <v>140</v>
      </c>
      <c r="B146" s="123">
        <v>2</v>
      </c>
      <c r="C146" s="123">
        <v>2</v>
      </c>
      <c r="D146" s="123">
        <v>2</v>
      </c>
      <c r="E146" s="123">
        <v>2</v>
      </c>
      <c r="F146" s="159">
        <f>SUM(E146/C146)*100</f>
        <v>100</v>
      </c>
      <c r="G146" s="10"/>
    </row>
    <row r="147" spans="1:11" x14ac:dyDescent="0.25">
      <c r="A147" s="122" t="s">
        <v>107</v>
      </c>
      <c r="B147" s="123">
        <v>9</v>
      </c>
      <c r="C147" s="123">
        <v>13</v>
      </c>
      <c r="D147" s="123">
        <v>7</v>
      </c>
      <c r="E147" s="123">
        <v>6</v>
      </c>
      <c r="F147" s="159">
        <f t="shared" ref="F147:F151" si="10">SUM(E147/C147)*100</f>
        <v>46.153846153846153</v>
      </c>
      <c r="G147" s="10"/>
    </row>
    <row r="148" spans="1:11" x14ac:dyDescent="0.25">
      <c r="A148" s="122" t="s">
        <v>82</v>
      </c>
      <c r="B148" s="123">
        <v>22</v>
      </c>
      <c r="C148" s="123">
        <v>32</v>
      </c>
      <c r="D148" s="123">
        <v>17</v>
      </c>
      <c r="E148" s="123">
        <v>15</v>
      </c>
      <c r="F148" s="159">
        <f t="shared" si="10"/>
        <v>46.875</v>
      </c>
      <c r="G148" s="10"/>
    </row>
    <row r="149" spans="1:11" x14ac:dyDescent="0.25">
      <c r="A149" s="122" t="s">
        <v>108</v>
      </c>
      <c r="B149" s="123">
        <v>3</v>
      </c>
      <c r="C149" s="123">
        <v>4</v>
      </c>
      <c r="D149" s="123">
        <v>1</v>
      </c>
      <c r="E149" s="123">
        <v>0</v>
      </c>
      <c r="F149" s="159">
        <f t="shared" si="10"/>
        <v>0</v>
      </c>
      <c r="G149" s="10"/>
    </row>
    <row r="150" spans="1:11" x14ac:dyDescent="0.25">
      <c r="A150" s="124" t="s">
        <v>84</v>
      </c>
      <c r="B150" s="123">
        <v>8</v>
      </c>
      <c r="C150" s="123">
        <v>11</v>
      </c>
      <c r="D150" s="123">
        <v>4</v>
      </c>
      <c r="E150" s="123">
        <v>4</v>
      </c>
      <c r="F150" s="159">
        <f t="shared" si="10"/>
        <v>36.363636363636367</v>
      </c>
      <c r="G150" s="10"/>
    </row>
    <row r="151" spans="1:11" x14ac:dyDescent="0.25">
      <c r="A151" s="161"/>
      <c r="B151" s="125">
        <f>SUM(B146:B150)</f>
        <v>44</v>
      </c>
      <c r="C151" s="125">
        <f>SUM(C146:C150)</f>
        <v>62</v>
      </c>
      <c r="D151" s="125">
        <f>SUM(D146:D150)</f>
        <v>31</v>
      </c>
      <c r="E151" s="125">
        <f>SUM(E146:E150)</f>
        <v>27</v>
      </c>
      <c r="F151" s="160">
        <f t="shared" si="10"/>
        <v>43.548387096774192</v>
      </c>
      <c r="G151" s="10"/>
    </row>
    <row r="152" spans="1:11" x14ac:dyDescent="0.25">
      <c r="B152" s="10"/>
      <c r="C152" s="10"/>
      <c r="D152" s="10"/>
      <c r="E152" s="10"/>
      <c r="F152" s="10"/>
      <c r="G152" s="10"/>
    </row>
    <row r="154" spans="1:11" ht="14.4" x14ac:dyDescent="0.3">
      <c r="A154"/>
    </row>
    <row r="155" spans="1:11" ht="14.4" x14ac:dyDescent="0.3">
      <c r="C155"/>
      <c r="D155"/>
      <c r="E155"/>
      <c r="F155"/>
      <c r="G155"/>
      <c r="H155"/>
      <c r="I155"/>
      <c r="J155"/>
      <c r="K155"/>
    </row>
    <row r="156" spans="1:11" ht="83.25" customHeight="1" x14ac:dyDescent="0.25"/>
    <row r="157" spans="1:11" ht="12.75" customHeight="1" x14ac:dyDescent="0.35">
      <c r="A157" s="250" t="s">
        <v>141</v>
      </c>
      <c r="B157" s="250"/>
      <c r="C157" s="250"/>
      <c r="D157" s="250"/>
      <c r="E157" s="250"/>
      <c r="F157" s="250"/>
      <c r="G157" s="250"/>
      <c r="H157" s="250"/>
      <c r="I157" s="250"/>
      <c r="J157" s="263"/>
      <c r="K157" s="250"/>
    </row>
    <row r="158" spans="1:11" ht="34.200000000000003" customHeight="1" x14ac:dyDescent="0.35">
      <c r="A158" s="483" t="s">
        <v>378</v>
      </c>
      <c r="B158" s="484"/>
      <c r="C158" s="484"/>
      <c r="D158" s="484"/>
      <c r="E158" s="484"/>
      <c r="F158" s="484"/>
      <c r="G158" s="484"/>
      <c r="H158" s="250"/>
      <c r="I158" s="250"/>
      <c r="J158" s="250"/>
      <c r="K158" s="250"/>
    </row>
    <row r="159" spans="1:11" ht="53.4" x14ac:dyDescent="0.3">
      <c r="A159" s="264" t="s">
        <v>142</v>
      </c>
      <c r="B159" s="233" t="s">
        <v>143</v>
      </c>
      <c r="C159" s="233" t="s">
        <v>144</v>
      </c>
      <c r="D159" s="233" t="s">
        <v>145</v>
      </c>
      <c r="E159" s="233" t="s">
        <v>379</v>
      </c>
      <c r="F159" s="265" t="s">
        <v>147</v>
      </c>
      <c r="G159" s="236" t="s">
        <v>103</v>
      </c>
      <c r="H159" s="236" t="s">
        <v>89</v>
      </c>
      <c r="I159" s="266" t="s">
        <v>380</v>
      </c>
      <c r="J159" s="267"/>
      <c r="K159" s="268"/>
    </row>
    <row r="160" spans="1:11" x14ac:dyDescent="0.25">
      <c r="A160" s="481" t="s">
        <v>381</v>
      </c>
      <c r="B160" s="481"/>
      <c r="C160" s="481"/>
      <c r="D160" s="481"/>
      <c r="E160" s="481"/>
      <c r="F160" s="481"/>
      <c r="G160" s="481"/>
      <c r="H160" s="481"/>
      <c r="I160" s="481"/>
      <c r="J160" s="269"/>
      <c r="K160" s="270"/>
    </row>
    <row r="161" spans="1:11" ht="14.4" x14ac:dyDescent="0.3">
      <c r="A161" s="271" t="s">
        <v>149</v>
      </c>
      <c r="B161" s="247">
        <v>17</v>
      </c>
      <c r="C161" s="247">
        <v>47</v>
      </c>
      <c r="D161" s="247">
        <v>15</v>
      </c>
      <c r="E161" s="247">
        <v>14</v>
      </c>
      <c r="F161" s="247">
        <v>14</v>
      </c>
      <c r="G161" s="247">
        <v>10</v>
      </c>
      <c r="H161" s="272">
        <v>5</v>
      </c>
      <c r="I161" s="273">
        <v>35.714285714285715</v>
      </c>
      <c r="J161" s="267"/>
      <c r="K161" s="268"/>
    </row>
    <row r="162" spans="1:11" ht="14.4" x14ac:dyDescent="0.3">
      <c r="A162" s="271" t="s">
        <v>150</v>
      </c>
      <c r="B162" s="251">
        <v>2</v>
      </c>
      <c r="C162" s="251">
        <v>14</v>
      </c>
      <c r="D162" s="251">
        <v>2</v>
      </c>
      <c r="E162" s="251">
        <v>2</v>
      </c>
      <c r="F162" s="251">
        <v>2</v>
      </c>
      <c r="G162" s="251">
        <v>0</v>
      </c>
      <c r="H162" s="274">
        <v>0</v>
      </c>
      <c r="I162" s="273">
        <v>0</v>
      </c>
      <c r="J162" s="267"/>
      <c r="K162" s="268"/>
    </row>
    <row r="163" spans="1:11" ht="14.4" x14ac:dyDescent="0.3">
      <c r="A163" s="236" t="s">
        <v>382</v>
      </c>
      <c r="B163" s="245">
        <v>131</v>
      </c>
      <c r="C163" s="245">
        <v>849</v>
      </c>
      <c r="D163" s="245">
        <v>336</v>
      </c>
      <c r="E163" s="245">
        <v>133</v>
      </c>
      <c r="F163" s="245">
        <v>188</v>
      </c>
      <c r="G163" s="245">
        <v>99</v>
      </c>
      <c r="H163" s="246">
        <v>78</v>
      </c>
      <c r="I163" s="273">
        <v>41.48936170212766</v>
      </c>
      <c r="J163" s="267"/>
      <c r="K163" s="268"/>
    </row>
    <row r="164" spans="1:11" ht="14.4" x14ac:dyDescent="0.3">
      <c r="A164" s="271" t="s">
        <v>151</v>
      </c>
      <c r="B164" s="245">
        <v>54</v>
      </c>
      <c r="C164" s="245">
        <v>232</v>
      </c>
      <c r="D164" s="246">
        <v>91</v>
      </c>
      <c r="E164" s="248">
        <v>51</v>
      </c>
      <c r="F164" s="245">
        <v>69</v>
      </c>
      <c r="G164" s="245">
        <v>36</v>
      </c>
      <c r="H164" s="246">
        <v>33</v>
      </c>
      <c r="I164" s="273">
        <v>47.826086956521742</v>
      </c>
      <c r="J164" s="267"/>
      <c r="K164" s="268"/>
    </row>
    <row r="165" spans="1:11" ht="14.4" x14ac:dyDescent="0.3">
      <c r="A165" s="271" t="s">
        <v>152</v>
      </c>
      <c r="B165" s="251">
        <v>21</v>
      </c>
      <c r="C165" s="251">
        <v>139</v>
      </c>
      <c r="D165" s="251">
        <v>30</v>
      </c>
      <c r="E165" s="251">
        <v>11</v>
      </c>
      <c r="F165" s="251">
        <v>15</v>
      </c>
      <c r="G165" s="251">
        <v>8</v>
      </c>
      <c r="H165" s="274">
        <v>7</v>
      </c>
      <c r="I165" s="273">
        <v>46.666666666666664</v>
      </c>
      <c r="J165" s="267"/>
      <c r="K165" s="268"/>
    </row>
    <row r="166" spans="1:11" ht="15" thickBot="1" x14ac:dyDescent="0.35">
      <c r="A166" s="275" t="s">
        <v>153</v>
      </c>
      <c r="B166" s="252">
        <v>43</v>
      </c>
      <c r="C166" s="252">
        <v>266</v>
      </c>
      <c r="D166" s="252">
        <v>117</v>
      </c>
      <c r="E166" s="252">
        <v>28</v>
      </c>
      <c r="F166" s="252">
        <v>35</v>
      </c>
      <c r="G166" s="252">
        <v>23</v>
      </c>
      <c r="H166" s="276">
        <v>18</v>
      </c>
      <c r="I166" s="277">
        <v>51.428571428571423</v>
      </c>
      <c r="J166" s="267"/>
      <c r="K166" s="268"/>
    </row>
    <row r="167" spans="1:11" ht="15" thickBot="1" x14ac:dyDescent="0.35">
      <c r="A167" s="278" t="s">
        <v>84</v>
      </c>
      <c r="B167" s="279">
        <v>268</v>
      </c>
      <c r="C167" s="280">
        <v>1547</v>
      </c>
      <c r="D167" s="279">
        <v>591</v>
      </c>
      <c r="E167" s="279">
        <v>239</v>
      </c>
      <c r="F167" s="279">
        <v>323</v>
      </c>
      <c r="G167" s="279">
        <v>176</v>
      </c>
      <c r="H167" s="281">
        <v>141</v>
      </c>
      <c r="I167" s="282">
        <v>43.653250773993804</v>
      </c>
      <c r="J167" s="268"/>
      <c r="K167" s="268"/>
    </row>
    <row r="168" spans="1:11" ht="14.4" x14ac:dyDescent="0.3">
      <c r="A168" s="283" t="s">
        <v>383</v>
      </c>
      <c r="B168" s="284"/>
      <c r="C168" s="284"/>
      <c r="D168" s="284"/>
      <c r="E168" s="284"/>
      <c r="F168" s="284"/>
      <c r="G168" s="284"/>
      <c r="H168" s="284"/>
      <c r="I168" s="285"/>
      <c r="J168" s="268"/>
      <c r="K168" s="268"/>
    </row>
    <row r="169" spans="1:11" ht="66" x14ac:dyDescent="0.25">
      <c r="A169" s="233" t="s">
        <v>142</v>
      </c>
      <c r="B169" s="233" t="s">
        <v>143</v>
      </c>
      <c r="C169" s="233" t="s">
        <v>144</v>
      </c>
      <c r="D169" s="233" t="s">
        <v>154</v>
      </c>
      <c r="E169" s="233" t="s">
        <v>155</v>
      </c>
      <c r="F169" s="233" t="s">
        <v>156</v>
      </c>
      <c r="G169" s="233" t="s">
        <v>146</v>
      </c>
      <c r="H169" s="233" t="s">
        <v>157</v>
      </c>
      <c r="I169" s="236" t="s">
        <v>103</v>
      </c>
      <c r="J169" s="266" t="s">
        <v>89</v>
      </c>
      <c r="K169" s="236" t="s">
        <v>384</v>
      </c>
    </row>
    <row r="170" spans="1:11" x14ac:dyDescent="0.25">
      <c r="A170" s="481" t="s">
        <v>385</v>
      </c>
      <c r="B170" s="481"/>
      <c r="C170" s="481"/>
      <c r="D170" s="481"/>
      <c r="E170" s="481"/>
      <c r="F170" s="481"/>
      <c r="G170" s="481"/>
      <c r="H170" s="481"/>
      <c r="I170" s="481"/>
      <c r="J170" s="481"/>
      <c r="K170" s="482"/>
    </row>
    <row r="171" spans="1:11" customFormat="1" ht="14.4" x14ac:dyDescent="0.3">
      <c r="A171" s="247" t="s">
        <v>159</v>
      </c>
      <c r="B171" s="253" t="s">
        <v>160</v>
      </c>
      <c r="C171" s="253" t="s">
        <v>160</v>
      </c>
      <c r="D171" s="253" t="s">
        <v>160</v>
      </c>
      <c r="E171" s="253" t="s">
        <v>160</v>
      </c>
      <c r="F171" s="253" t="s">
        <v>160</v>
      </c>
      <c r="G171" s="253">
        <v>1</v>
      </c>
      <c r="H171" s="253">
        <v>3</v>
      </c>
      <c r="I171" s="253">
        <v>1</v>
      </c>
      <c r="J171" s="254">
        <v>0</v>
      </c>
      <c r="K171" s="257">
        <v>0</v>
      </c>
    </row>
    <row r="172" spans="1:11" x14ac:dyDescent="0.25">
      <c r="A172" s="247" t="s">
        <v>149</v>
      </c>
      <c r="B172" s="255">
        <v>55</v>
      </c>
      <c r="C172" s="255">
        <v>184</v>
      </c>
      <c r="D172" s="255">
        <v>78</v>
      </c>
      <c r="E172" s="255">
        <v>45</v>
      </c>
      <c r="F172" s="286">
        <v>8</v>
      </c>
      <c r="G172" s="255">
        <v>34</v>
      </c>
      <c r="H172" s="255">
        <v>45</v>
      </c>
      <c r="I172" s="255">
        <v>20</v>
      </c>
      <c r="J172" s="256">
        <v>14</v>
      </c>
      <c r="K172" s="257">
        <v>31.111111111111111</v>
      </c>
    </row>
    <row r="173" spans="1:11" ht="19.2" customHeight="1" x14ac:dyDescent="0.25">
      <c r="A173" s="247" t="s">
        <v>150</v>
      </c>
      <c r="B173" s="253">
        <v>39</v>
      </c>
      <c r="C173" s="253">
        <v>144</v>
      </c>
      <c r="D173" s="253">
        <v>72</v>
      </c>
      <c r="E173" s="257">
        <v>11</v>
      </c>
      <c r="F173" s="257">
        <v>0</v>
      </c>
      <c r="G173" s="253">
        <v>40</v>
      </c>
      <c r="H173" s="253">
        <v>62</v>
      </c>
      <c r="I173" s="253">
        <v>21</v>
      </c>
      <c r="J173" s="254">
        <v>18</v>
      </c>
      <c r="K173" s="257">
        <v>29.032258064516132</v>
      </c>
    </row>
    <row r="174" spans="1:11" x14ac:dyDescent="0.25">
      <c r="A174" s="236" t="s">
        <v>382</v>
      </c>
      <c r="B174" s="257">
        <v>608</v>
      </c>
      <c r="C174" s="257">
        <v>2401</v>
      </c>
      <c r="D174" s="257">
        <v>976</v>
      </c>
      <c r="E174" s="257">
        <v>140</v>
      </c>
      <c r="F174" s="257">
        <v>110</v>
      </c>
      <c r="G174" s="257">
        <v>434</v>
      </c>
      <c r="H174" s="257">
        <v>608</v>
      </c>
      <c r="I174" s="257">
        <v>257</v>
      </c>
      <c r="J174" s="258">
        <v>206</v>
      </c>
      <c r="K174" s="257">
        <v>33.881578947368425</v>
      </c>
    </row>
    <row r="175" spans="1:11" x14ac:dyDescent="0.25">
      <c r="A175" s="247" t="s">
        <v>151</v>
      </c>
      <c r="B175" s="257">
        <v>571</v>
      </c>
      <c r="C175" s="257">
        <v>1719</v>
      </c>
      <c r="D175" s="257">
        <v>925</v>
      </c>
      <c r="E175" s="257">
        <v>124</v>
      </c>
      <c r="F175" s="257">
        <v>133</v>
      </c>
      <c r="G175" s="257">
        <v>400</v>
      </c>
      <c r="H175" s="257">
        <v>504</v>
      </c>
      <c r="I175" s="257">
        <v>240</v>
      </c>
      <c r="J175" s="258">
        <v>219</v>
      </c>
      <c r="K175" s="257">
        <v>43.452380952380956</v>
      </c>
    </row>
    <row r="176" spans="1:11" x14ac:dyDescent="0.25">
      <c r="A176" s="247" t="s">
        <v>152</v>
      </c>
      <c r="B176" s="253">
        <v>218</v>
      </c>
      <c r="C176" s="253">
        <v>873</v>
      </c>
      <c r="D176" s="257">
        <v>366</v>
      </c>
      <c r="E176" s="257">
        <v>164</v>
      </c>
      <c r="F176" s="257">
        <v>35</v>
      </c>
      <c r="G176" s="253">
        <v>124</v>
      </c>
      <c r="H176" s="253">
        <v>166</v>
      </c>
      <c r="I176" s="253">
        <v>83</v>
      </c>
      <c r="J176" s="254">
        <v>75</v>
      </c>
      <c r="K176" s="257">
        <v>45.180722891566269</v>
      </c>
    </row>
    <row r="177" spans="1:11" ht="13.8" thickBot="1" x14ac:dyDescent="0.3">
      <c r="A177" s="287" t="s">
        <v>153</v>
      </c>
      <c r="B177" s="259">
        <v>577</v>
      </c>
      <c r="C177" s="259">
        <v>2016</v>
      </c>
      <c r="D177" s="259">
        <v>882</v>
      </c>
      <c r="E177" s="260">
        <v>353</v>
      </c>
      <c r="F177" s="260">
        <v>43</v>
      </c>
      <c r="G177" s="259">
        <v>415</v>
      </c>
      <c r="H177" s="259">
        <v>513</v>
      </c>
      <c r="I177" s="259">
        <v>252</v>
      </c>
      <c r="J177" s="261">
        <v>220</v>
      </c>
      <c r="K177" s="288">
        <v>42.884990253411303</v>
      </c>
    </row>
    <row r="178" spans="1:11" ht="13.8" thickBot="1" x14ac:dyDescent="0.3">
      <c r="A178" s="278" t="s">
        <v>84</v>
      </c>
      <c r="B178" s="280">
        <v>2068</v>
      </c>
      <c r="C178" s="280">
        <v>7337</v>
      </c>
      <c r="D178" s="280">
        <v>3299</v>
      </c>
      <c r="E178" s="289">
        <v>837</v>
      </c>
      <c r="F178" s="290">
        <v>329</v>
      </c>
      <c r="G178" s="280">
        <v>1448</v>
      </c>
      <c r="H178" s="280">
        <v>1901</v>
      </c>
      <c r="I178" s="280">
        <v>874</v>
      </c>
      <c r="J178" s="291">
        <v>752</v>
      </c>
      <c r="K178" s="289">
        <v>39.558127301420306</v>
      </c>
    </row>
    <row r="179" spans="1:11" ht="17.399999999999999" customHeight="1" x14ac:dyDescent="0.3">
      <c r="A179" s="19" t="s">
        <v>390</v>
      </c>
      <c r="B179" s="268"/>
      <c r="C179" s="268"/>
      <c r="D179" s="268"/>
      <c r="E179" s="268"/>
      <c r="F179" s="268"/>
      <c r="G179" s="268"/>
      <c r="H179" s="268"/>
      <c r="I179" s="268"/>
      <c r="J179" s="292"/>
      <c r="K179" s="293"/>
    </row>
    <row r="180" spans="1:11" ht="53.4" x14ac:dyDescent="0.3">
      <c r="A180" s="264" t="s">
        <v>142</v>
      </c>
      <c r="B180" s="233" t="s">
        <v>143</v>
      </c>
      <c r="C180" s="233" t="s">
        <v>144</v>
      </c>
      <c r="D180" s="233" t="s">
        <v>145</v>
      </c>
      <c r="E180" s="233" t="s">
        <v>386</v>
      </c>
      <c r="F180" s="265" t="s">
        <v>147</v>
      </c>
      <c r="G180" s="236" t="s">
        <v>103</v>
      </c>
      <c r="H180" s="236" t="s">
        <v>89</v>
      </c>
      <c r="I180" s="236" t="s">
        <v>380</v>
      </c>
      <c r="J180" s="268"/>
      <c r="K180" s="268"/>
    </row>
    <row r="181" spans="1:11" x14ac:dyDescent="0.25">
      <c r="A181" s="480" t="s">
        <v>387</v>
      </c>
      <c r="B181" s="481"/>
      <c r="C181" s="481"/>
      <c r="D181" s="481"/>
      <c r="E181" s="481"/>
      <c r="F181" s="481"/>
      <c r="G181" s="481"/>
      <c r="H181" s="481"/>
      <c r="I181" s="482"/>
      <c r="J181" s="269"/>
      <c r="K181" s="270"/>
    </row>
    <row r="182" spans="1:11" ht="15" thickBot="1" x14ac:dyDescent="0.35">
      <c r="A182" s="294" t="s">
        <v>151</v>
      </c>
      <c r="B182" s="262">
        <v>105</v>
      </c>
      <c r="C182" s="262">
        <v>227</v>
      </c>
      <c r="D182" s="262">
        <v>53</v>
      </c>
      <c r="E182" s="262">
        <v>103</v>
      </c>
      <c r="F182" s="262">
        <v>124</v>
      </c>
      <c r="G182" s="262">
        <v>56</v>
      </c>
      <c r="H182" s="262">
        <v>44</v>
      </c>
      <c r="I182" s="295">
        <v>35.483870967741936</v>
      </c>
      <c r="J182" s="267"/>
      <c r="K182" s="268"/>
    </row>
    <row r="183" spans="1:11" ht="15" thickBot="1" x14ac:dyDescent="0.35">
      <c r="A183" s="296" t="s">
        <v>84</v>
      </c>
      <c r="B183" s="296">
        <v>105</v>
      </c>
      <c r="C183" s="296">
        <v>227</v>
      </c>
      <c r="D183" s="296">
        <v>53</v>
      </c>
      <c r="E183" s="296">
        <v>103</v>
      </c>
      <c r="F183" s="296">
        <v>124</v>
      </c>
      <c r="G183" s="296">
        <v>56</v>
      </c>
      <c r="H183" s="296">
        <v>44</v>
      </c>
      <c r="I183" s="297">
        <v>35.483870967741936</v>
      </c>
      <c r="J183" s="268"/>
      <c r="K183" s="268"/>
    </row>
    <row r="184" spans="1:11" ht="14.4" x14ac:dyDescent="0.3">
      <c r="A184" s="9" t="s">
        <v>161</v>
      </c>
      <c r="B184"/>
      <c r="C184"/>
      <c r="D184"/>
      <c r="E184"/>
      <c r="F184"/>
      <c r="G184"/>
      <c r="H184"/>
      <c r="I184"/>
      <c r="J184" s="15"/>
      <c r="K184" s="3"/>
    </row>
    <row r="185" spans="1:11" ht="14.4" x14ac:dyDescent="0.3">
      <c r="A185" s="9" t="s">
        <v>162</v>
      </c>
      <c r="B185"/>
      <c r="C185"/>
      <c r="D185"/>
      <c r="E185"/>
      <c r="F185"/>
      <c r="G185"/>
      <c r="H185"/>
      <c r="I185"/>
      <c r="J185"/>
      <c r="K185"/>
    </row>
    <row r="186" spans="1:11" ht="14.4" x14ac:dyDescent="0.3">
      <c r="A186" s="9" t="s">
        <v>163</v>
      </c>
      <c r="B186"/>
      <c r="C186"/>
      <c r="D186"/>
      <c r="E186"/>
      <c r="F186"/>
      <c r="G186"/>
      <c r="H186"/>
      <c r="I186"/>
      <c r="J186"/>
      <c r="K186"/>
    </row>
    <row r="187" spans="1:11" ht="14.4" x14ac:dyDescent="0.3">
      <c r="A187" t="s">
        <v>388</v>
      </c>
      <c r="B187"/>
      <c r="C187"/>
      <c r="D187"/>
      <c r="E187"/>
      <c r="F187"/>
      <c r="G187"/>
      <c r="H187"/>
      <c r="I187"/>
      <c r="J187"/>
      <c r="K187"/>
    </row>
    <row r="188" spans="1:11" ht="14.4" x14ac:dyDescent="0.3">
      <c r="A188" s="116" t="s">
        <v>389</v>
      </c>
      <c r="B188" s="116"/>
      <c r="C188" s="116"/>
      <c r="D188" s="116"/>
      <c r="E188" s="116"/>
      <c r="F188" s="116"/>
      <c r="G188" s="116"/>
      <c r="H188" s="116"/>
      <c r="I188"/>
      <c r="J188"/>
      <c r="K188"/>
    </row>
  </sheetData>
  <mergeCells count="34">
    <mergeCell ref="B128:F128"/>
    <mergeCell ref="G128:K128"/>
    <mergeCell ref="A181:I181"/>
    <mergeCell ref="A170:K170"/>
    <mergeCell ref="A158:G158"/>
    <mergeCell ref="A160:I160"/>
    <mergeCell ref="A4:F4"/>
    <mergeCell ref="A5:F5"/>
    <mergeCell ref="G5:H5"/>
    <mergeCell ref="A23:F23"/>
    <mergeCell ref="A27:A28"/>
    <mergeCell ref="B28:B29"/>
    <mergeCell ref="C28:F28"/>
    <mergeCell ref="G28:G29"/>
    <mergeCell ref="F10:F11"/>
    <mergeCell ref="G10:G11"/>
    <mergeCell ref="A10:A11"/>
    <mergeCell ref="H28:H29"/>
    <mergeCell ref="B70:F70"/>
    <mergeCell ref="I10:I11"/>
    <mergeCell ref="G47:I47"/>
    <mergeCell ref="I28:I29"/>
    <mergeCell ref="B47:F47"/>
    <mergeCell ref="B111:E111"/>
    <mergeCell ref="B121:E121"/>
    <mergeCell ref="B81:F81"/>
    <mergeCell ref="B102:E102"/>
    <mergeCell ref="B90:E90"/>
    <mergeCell ref="J28:J29"/>
    <mergeCell ref="B49:F49"/>
    <mergeCell ref="B60:F60"/>
    <mergeCell ref="B68:F68"/>
    <mergeCell ref="H10:H11"/>
    <mergeCell ref="B10:E10"/>
  </mergeCells>
  <phoneticPr fontId="42" type="noConversion"/>
  <pageMargins left="0.25" right="0.25" top="0.75" bottom="0.75" header="0.3" footer="0.3"/>
  <pageSetup paperSize="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V260"/>
  <sheetViews>
    <sheetView showGridLines="0" topLeftCell="A226" zoomScale="70" zoomScaleNormal="70" zoomScaleSheetLayoutView="70" zoomScalePageLayoutView="150" workbookViewId="0">
      <selection activeCell="A247" sqref="A247:XFD247"/>
    </sheetView>
  </sheetViews>
  <sheetFormatPr defaultColWidth="8.6640625" defaultRowHeight="14.4" x14ac:dyDescent="0.3"/>
  <cols>
    <col min="1" max="1" width="71.5546875" customWidth="1"/>
    <col min="2" max="5" width="16.33203125" customWidth="1"/>
    <col min="6" max="6" width="16" customWidth="1"/>
    <col min="7" max="7" width="16.33203125" customWidth="1"/>
    <col min="8" max="10" width="15.33203125" customWidth="1"/>
    <col min="11" max="11" width="17.5546875" customWidth="1"/>
    <col min="12" max="13" width="15.33203125" customWidth="1"/>
    <col min="14" max="15" width="12.33203125" customWidth="1"/>
    <col min="16" max="23" width="13.33203125" customWidth="1"/>
  </cols>
  <sheetData>
    <row r="1" spans="1:48" ht="17.399999999999999" x14ac:dyDescent="0.3">
      <c r="A1" s="163" t="s">
        <v>165</v>
      </c>
      <c r="B1" s="116"/>
      <c r="C1" s="116"/>
      <c r="D1" s="116"/>
      <c r="E1" s="116"/>
      <c r="F1" s="116"/>
      <c r="G1" s="116"/>
      <c r="H1" s="116"/>
      <c r="I1" s="116"/>
      <c r="J1" s="116"/>
    </row>
    <row r="2" spans="1:48" ht="17.399999999999999" x14ac:dyDescent="0.3">
      <c r="A2" s="163" t="s">
        <v>166</v>
      </c>
      <c r="B2" s="116"/>
      <c r="C2" s="116"/>
      <c r="D2" s="116"/>
      <c r="E2" s="116"/>
      <c r="F2" s="116"/>
      <c r="G2" s="116"/>
      <c r="H2" s="116"/>
      <c r="I2" s="116"/>
      <c r="J2" s="116"/>
    </row>
    <row r="3" spans="1:48" ht="37.5" customHeight="1" x14ac:dyDescent="0.3">
      <c r="A3" s="164" t="s">
        <v>167</v>
      </c>
      <c r="B3" s="165"/>
      <c r="C3" s="165"/>
      <c r="D3" s="165"/>
      <c r="E3" s="165"/>
      <c r="F3" s="165"/>
      <c r="G3" s="165"/>
      <c r="H3" s="165"/>
      <c r="I3" s="165"/>
      <c r="J3" s="116"/>
    </row>
    <row r="4" spans="1:48" x14ac:dyDescent="0.3">
      <c r="A4" s="164"/>
      <c r="B4" s="165"/>
      <c r="C4" s="165"/>
      <c r="D4" s="165"/>
      <c r="E4" s="166"/>
      <c r="F4" s="166"/>
      <c r="G4" s="166"/>
      <c r="H4" s="166"/>
      <c r="I4" s="166"/>
      <c r="J4" s="116"/>
    </row>
    <row r="5" spans="1:48" s="2" customFormat="1" ht="18" x14ac:dyDescent="0.35">
      <c r="A5" s="162" t="s">
        <v>63</v>
      </c>
      <c r="B5" s="162"/>
      <c r="C5" s="162"/>
      <c r="D5" s="162"/>
      <c r="E5" s="162"/>
      <c r="F5" s="162"/>
      <c r="G5" s="162"/>
      <c r="H5" s="162"/>
      <c r="I5" s="162"/>
      <c r="J5" s="162"/>
    </row>
    <row r="6" spans="1:48" x14ac:dyDescent="0.3">
      <c r="A6" s="166"/>
      <c r="B6" s="166"/>
      <c r="C6" s="166"/>
      <c r="D6" s="166"/>
      <c r="E6" s="166"/>
      <c r="F6" s="166"/>
      <c r="G6" s="166"/>
      <c r="H6" s="166"/>
      <c r="I6" s="166"/>
      <c r="J6" s="116"/>
    </row>
    <row r="7" spans="1:48" s="7" customFormat="1" ht="18" customHeight="1" x14ac:dyDescent="0.35">
      <c r="A7" s="162" t="s">
        <v>168</v>
      </c>
      <c r="B7" s="162"/>
      <c r="C7" s="162"/>
      <c r="D7" s="162"/>
      <c r="E7" s="162"/>
      <c r="F7" s="162"/>
      <c r="G7" s="162"/>
      <c r="H7" s="162"/>
      <c r="I7" s="162"/>
      <c r="J7" s="162"/>
    </row>
    <row r="8" spans="1:48" s="17" customFormat="1" ht="76.2" customHeight="1" x14ac:dyDescent="0.25">
      <c r="A8" s="491" t="s">
        <v>65</v>
      </c>
      <c r="B8" s="493" t="s">
        <v>66</v>
      </c>
      <c r="C8" s="494"/>
      <c r="D8" s="494"/>
      <c r="E8" s="495"/>
      <c r="F8" s="485" t="s">
        <v>87</v>
      </c>
      <c r="G8" s="485" t="s">
        <v>169</v>
      </c>
      <c r="H8" s="485" t="s">
        <v>170</v>
      </c>
      <c r="I8" s="485" t="s">
        <v>171</v>
      </c>
      <c r="J8" s="485" t="s">
        <v>172</v>
      </c>
      <c r="K8" s="487" t="s">
        <v>173</v>
      </c>
      <c r="L8" s="487" t="s">
        <v>69</v>
      </c>
      <c r="M8" s="489" t="s">
        <v>70</v>
      </c>
      <c r="N8" s="4"/>
      <c r="O8" s="45"/>
      <c r="P8" s="45"/>
      <c r="Q8" s="45"/>
      <c r="R8" s="45"/>
      <c r="S8" s="45"/>
      <c r="T8" s="45"/>
      <c r="U8" s="45"/>
      <c r="V8" s="45"/>
      <c r="W8" s="45"/>
      <c r="X8" s="45"/>
      <c r="Y8" s="45"/>
      <c r="Z8" s="45"/>
      <c r="AA8" s="6"/>
      <c r="AB8" s="6"/>
      <c r="AC8" s="6"/>
      <c r="AD8" s="6"/>
      <c r="AE8" s="6"/>
      <c r="AF8" s="6"/>
      <c r="AG8" s="6"/>
      <c r="AH8" s="6"/>
      <c r="AI8" s="6"/>
      <c r="AJ8" s="6"/>
      <c r="AK8" s="6"/>
      <c r="AL8" s="6"/>
      <c r="AM8" s="6"/>
      <c r="AN8" s="6"/>
      <c r="AO8" s="6"/>
      <c r="AP8" s="6"/>
      <c r="AQ8" s="6"/>
      <c r="AR8" s="6"/>
      <c r="AS8" s="6"/>
      <c r="AT8" s="6"/>
      <c r="AU8" s="6"/>
      <c r="AV8" s="6"/>
    </row>
    <row r="9" spans="1:48" s="46" customFormat="1" ht="18.600000000000001" customHeight="1" x14ac:dyDescent="0.25">
      <c r="A9" s="492"/>
      <c r="B9" s="167" t="s">
        <v>71</v>
      </c>
      <c r="C9" s="168" t="s">
        <v>72</v>
      </c>
      <c r="D9" s="169" t="s">
        <v>73</v>
      </c>
      <c r="E9" s="168" t="s">
        <v>74</v>
      </c>
      <c r="F9" s="486"/>
      <c r="G9" s="486"/>
      <c r="H9" s="486"/>
      <c r="I9" s="486"/>
      <c r="J9" s="486"/>
      <c r="K9" s="488"/>
      <c r="L9" s="488"/>
      <c r="M9" s="490"/>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row>
    <row r="10" spans="1:48" s="46" customFormat="1" ht="15.6" customHeight="1" x14ac:dyDescent="0.25">
      <c r="A10" s="122" t="s">
        <v>174</v>
      </c>
      <c r="B10" s="170">
        <v>391</v>
      </c>
      <c r="C10" s="170">
        <v>397</v>
      </c>
      <c r="D10" s="170">
        <v>207</v>
      </c>
      <c r="E10" s="170">
        <v>995</v>
      </c>
      <c r="F10" s="170">
        <v>1790</v>
      </c>
      <c r="G10" s="170">
        <v>793</v>
      </c>
      <c r="H10" s="170">
        <v>721</v>
      </c>
      <c r="I10" s="170">
        <v>687</v>
      </c>
      <c r="J10" s="170">
        <v>388</v>
      </c>
      <c r="K10" s="170">
        <v>766</v>
      </c>
      <c r="L10" s="170">
        <v>60</v>
      </c>
      <c r="M10" s="170">
        <v>0</v>
      </c>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row>
    <row r="11" spans="1:48" s="46" customFormat="1" ht="15.6" customHeight="1" x14ac:dyDescent="0.25">
      <c r="A11" s="122" t="s">
        <v>175</v>
      </c>
      <c r="B11" s="170">
        <v>231</v>
      </c>
      <c r="C11" s="170">
        <v>150</v>
      </c>
      <c r="D11" s="170">
        <v>75</v>
      </c>
      <c r="E11" s="170">
        <v>456</v>
      </c>
      <c r="F11" s="170">
        <v>965</v>
      </c>
      <c r="G11" s="170">
        <v>313</v>
      </c>
      <c r="H11" s="170">
        <v>309</v>
      </c>
      <c r="I11" s="170">
        <v>264</v>
      </c>
      <c r="J11" s="170">
        <v>278</v>
      </c>
      <c r="K11" s="170">
        <v>307</v>
      </c>
      <c r="L11" s="170">
        <v>30</v>
      </c>
      <c r="M11" s="170">
        <v>15</v>
      </c>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row>
    <row r="12" spans="1:48" s="46" customFormat="1" ht="15.6" customHeight="1" x14ac:dyDescent="0.25">
      <c r="A12" s="122" t="s">
        <v>176</v>
      </c>
      <c r="B12" s="170">
        <v>64</v>
      </c>
      <c r="C12" s="170">
        <v>33</v>
      </c>
      <c r="D12" s="170">
        <v>22</v>
      </c>
      <c r="E12" s="170">
        <v>119</v>
      </c>
      <c r="F12" s="170">
        <v>231</v>
      </c>
      <c r="G12" s="170">
        <v>113</v>
      </c>
      <c r="H12" s="170">
        <v>0</v>
      </c>
      <c r="I12" s="170">
        <v>0</v>
      </c>
      <c r="J12" s="170">
        <v>0</v>
      </c>
      <c r="K12" s="170">
        <v>0</v>
      </c>
      <c r="L12" s="170">
        <v>119</v>
      </c>
      <c r="M12" s="170">
        <v>0</v>
      </c>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row>
    <row r="13" spans="1:48" s="46" customFormat="1" ht="15.6" customHeight="1" x14ac:dyDescent="0.25">
      <c r="A13" s="122" t="s">
        <v>177</v>
      </c>
      <c r="B13" s="170">
        <v>558</v>
      </c>
      <c r="C13" s="170">
        <v>509</v>
      </c>
      <c r="D13" s="170">
        <v>280</v>
      </c>
      <c r="E13" s="170">
        <v>1347</v>
      </c>
      <c r="F13" s="170">
        <v>2517</v>
      </c>
      <c r="G13" s="170">
        <v>946</v>
      </c>
      <c r="H13" s="170">
        <v>891</v>
      </c>
      <c r="I13" s="170">
        <v>783</v>
      </c>
      <c r="J13" s="170">
        <v>577</v>
      </c>
      <c r="K13" s="170">
        <v>783</v>
      </c>
      <c r="L13" s="170">
        <v>63</v>
      </c>
      <c r="M13" s="170">
        <v>149</v>
      </c>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row>
    <row r="14" spans="1:48" s="46" customFormat="1" ht="15.6" customHeight="1" x14ac:dyDescent="0.25">
      <c r="A14" s="122" t="s">
        <v>178</v>
      </c>
      <c r="B14" s="170">
        <v>93</v>
      </c>
      <c r="C14" s="170">
        <v>78</v>
      </c>
      <c r="D14" s="170">
        <v>57</v>
      </c>
      <c r="E14" s="170">
        <v>228</v>
      </c>
      <c r="F14" s="170">
        <v>433</v>
      </c>
      <c r="G14" s="170">
        <v>176</v>
      </c>
      <c r="H14" s="170">
        <v>173</v>
      </c>
      <c r="I14" s="170">
        <v>128</v>
      </c>
      <c r="J14" s="170">
        <v>93</v>
      </c>
      <c r="K14" s="170">
        <v>136</v>
      </c>
      <c r="L14" s="170">
        <v>12</v>
      </c>
      <c r="M14" s="170">
        <v>6</v>
      </c>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row>
    <row r="15" spans="1:48" s="46" customFormat="1" ht="15.6" customHeight="1" x14ac:dyDescent="0.25">
      <c r="A15" s="122" t="s">
        <v>179</v>
      </c>
      <c r="B15" s="170">
        <v>2140</v>
      </c>
      <c r="C15" s="170">
        <v>2362</v>
      </c>
      <c r="D15" s="170">
        <v>1328</v>
      </c>
      <c r="E15" s="170">
        <v>5830</v>
      </c>
      <c r="F15" s="170">
        <v>10501</v>
      </c>
      <c r="G15" s="170">
        <v>4340</v>
      </c>
      <c r="H15" s="170">
        <v>4160</v>
      </c>
      <c r="I15" s="170">
        <v>3374</v>
      </c>
      <c r="J15" s="170">
        <v>2522</v>
      </c>
      <c r="K15" s="170">
        <v>3789</v>
      </c>
      <c r="L15" s="170">
        <v>236</v>
      </c>
      <c r="M15" s="170">
        <v>135</v>
      </c>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row>
    <row r="16" spans="1:48" s="46" customFormat="1" ht="15.6" customHeight="1" x14ac:dyDescent="0.25">
      <c r="A16" s="122" t="s">
        <v>132</v>
      </c>
      <c r="B16" s="170">
        <v>1602</v>
      </c>
      <c r="C16" s="170">
        <v>1588</v>
      </c>
      <c r="D16" s="170">
        <v>1171</v>
      </c>
      <c r="E16" s="170">
        <v>4361</v>
      </c>
      <c r="F16" s="170">
        <v>7090</v>
      </c>
      <c r="G16" s="170">
        <v>3111</v>
      </c>
      <c r="H16" s="170">
        <v>2723</v>
      </c>
      <c r="I16" s="170">
        <v>2187</v>
      </c>
      <c r="J16" s="170">
        <v>1884</v>
      </c>
      <c r="K16" s="170">
        <v>2605</v>
      </c>
      <c r="L16" s="170">
        <v>235</v>
      </c>
      <c r="M16" s="170">
        <v>85</v>
      </c>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row>
    <row r="17" spans="1:45" s="46" customFormat="1" ht="15.6" customHeight="1" x14ac:dyDescent="0.25">
      <c r="A17" s="122" t="s">
        <v>180</v>
      </c>
      <c r="B17" s="170">
        <v>411</v>
      </c>
      <c r="C17" s="170">
        <v>438</v>
      </c>
      <c r="D17" s="170">
        <v>227</v>
      </c>
      <c r="E17" s="170">
        <v>1076</v>
      </c>
      <c r="F17" s="170">
        <v>2204</v>
      </c>
      <c r="G17" s="170">
        <v>897</v>
      </c>
      <c r="H17" s="170">
        <v>851</v>
      </c>
      <c r="I17" s="170">
        <v>682</v>
      </c>
      <c r="J17" s="170">
        <v>464</v>
      </c>
      <c r="K17" s="170">
        <v>671</v>
      </c>
      <c r="L17" s="170">
        <v>37</v>
      </c>
      <c r="M17" s="170">
        <v>37</v>
      </c>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row>
    <row r="18" spans="1:45" s="46" customFormat="1" ht="15.6" customHeight="1" x14ac:dyDescent="0.25">
      <c r="A18" s="122" t="s">
        <v>181</v>
      </c>
      <c r="B18" s="170">
        <v>828</v>
      </c>
      <c r="C18" s="170">
        <v>1085</v>
      </c>
      <c r="D18" s="170">
        <v>646</v>
      </c>
      <c r="E18" s="170">
        <v>2559</v>
      </c>
      <c r="F18" s="170">
        <v>5164</v>
      </c>
      <c r="G18" s="170">
        <v>2106</v>
      </c>
      <c r="H18" s="170">
        <v>1889</v>
      </c>
      <c r="I18" s="170">
        <v>1334</v>
      </c>
      <c r="J18" s="170">
        <v>946</v>
      </c>
      <c r="K18" s="170">
        <v>1325</v>
      </c>
      <c r="L18" s="170">
        <v>252</v>
      </c>
      <c r="M18" s="170">
        <v>3</v>
      </c>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row>
    <row r="19" spans="1:45" s="46" customFormat="1" ht="15.6" customHeight="1" x14ac:dyDescent="0.25">
      <c r="A19" s="171" t="s">
        <v>84</v>
      </c>
      <c r="B19" s="172">
        <v>6318</v>
      </c>
      <c r="C19" s="172">
        <v>6640</v>
      </c>
      <c r="D19" s="172">
        <v>4013</v>
      </c>
      <c r="E19" s="172">
        <v>16971</v>
      </c>
      <c r="F19" s="172">
        <v>30895</v>
      </c>
      <c r="G19" s="172">
        <v>12795</v>
      </c>
      <c r="H19" s="172">
        <v>11717</v>
      </c>
      <c r="I19" s="172">
        <v>9439</v>
      </c>
      <c r="J19" s="172">
        <v>7152</v>
      </c>
      <c r="K19" s="172">
        <v>10382</v>
      </c>
      <c r="L19" s="172">
        <v>1044</v>
      </c>
      <c r="M19" s="172">
        <v>430</v>
      </c>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row>
    <row r="20" spans="1:45" s="17" customFormat="1" ht="12.45" customHeight="1" x14ac:dyDescent="0.25">
      <c r="A20" s="496" t="s">
        <v>182</v>
      </c>
      <c r="B20" s="496"/>
      <c r="C20" s="496"/>
      <c r="D20" s="496"/>
      <c r="E20" s="496"/>
      <c r="F20" s="496"/>
      <c r="G20" s="496"/>
      <c r="H20" s="496"/>
      <c r="I20" s="496"/>
      <c r="J20" s="49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row>
    <row r="21" spans="1:45" s="7" customFormat="1" ht="14.25" customHeight="1" x14ac:dyDescent="0.35">
      <c r="A21" s="173" t="s">
        <v>183</v>
      </c>
      <c r="B21" s="162"/>
      <c r="C21" s="162"/>
      <c r="D21" s="162"/>
      <c r="E21" s="162"/>
      <c r="F21" s="162"/>
      <c r="G21" s="162"/>
      <c r="H21" s="162"/>
      <c r="I21" s="162"/>
      <c r="J21" s="162"/>
    </row>
    <row r="22" spans="1:45" s="7" customFormat="1" ht="14.25" customHeight="1" x14ac:dyDescent="0.35">
      <c r="A22" s="173"/>
      <c r="B22" s="162"/>
      <c r="C22" s="162"/>
      <c r="D22" s="162"/>
      <c r="E22" s="162"/>
      <c r="F22" s="162"/>
      <c r="G22" s="162"/>
      <c r="H22" s="162"/>
      <c r="I22" s="162"/>
      <c r="J22" s="162"/>
    </row>
    <row r="23" spans="1:45" s="9" customFormat="1" ht="14.25" customHeight="1" x14ac:dyDescent="0.25">
      <c r="A23" s="174"/>
      <c r="B23" s="174"/>
      <c r="C23" s="175"/>
      <c r="D23" s="175"/>
      <c r="E23" s="175"/>
      <c r="F23" s="128"/>
      <c r="G23" s="165"/>
      <c r="H23" s="165"/>
      <c r="I23" s="165"/>
      <c r="J23" s="10"/>
    </row>
    <row r="24" spans="1:45" s="2" customFormat="1" ht="18" x14ac:dyDescent="0.35">
      <c r="A24" s="162" t="s">
        <v>184</v>
      </c>
      <c r="B24" s="162"/>
      <c r="C24" s="162"/>
      <c r="D24" s="162"/>
      <c r="E24" s="162"/>
      <c r="F24" s="162"/>
      <c r="G24" s="162"/>
      <c r="H24" s="162"/>
      <c r="I24" s="162"/>
      <c r="J24" s="162"/>
    </row>
    <row r="26" spans="1:45" s="7" customFormat="1" ht="18" x14ac:dyDescent="0.35">
      <c r="A26" s="162" t="s">
        <v>185</v>
      </c>
      <c r="B26" s="162"/>
      <c r="C26" s="162"/>
      <c r="D26" s="162"/>
      <c r="E26" s="162"/>
      <c r="F26" s="162"/>
      <c r="G26" s="162"/>
      <c r="H26" s="162"/>
      <c r="L26" s="46"/>
      <c r="M26" s="46"/>
      <c r="N26" s="46"/>
      <c r="O26" s="46"/>
      <c r="P26" s="46"/>
      <c r="Q26" s="46"/>
      <c r="R26" s="46"/>
      <c r="S26" s="46"/>
    </row>
    <row r="27" spans="1:45" s="9" customFormat="1" ht="74.400000000000006" customHeight="1" x14ac:dyDescent="0.25">
      <c r="A27" s="186" t="s">
        <v>65</v>
      </c>
      <c r="B27" s="187" t="s">
        <v>186</v>
      </c>
      <c r="C27" s="187" t="s">
        <v>187</v>
      </c>
      <c r="D27" s="187" t="s">
        <v>188</v>
      </c>
      <c r="E27" s="188" t="s">
        <v>189</v>
      </c>
      <c r="F27" s="189" t="s">
        <v>190</v>
      </c>
      <c r="G27" s="190" t="s">
        <v>191</v>
      </c>
      <c r="H27" s="187" t="s">
        <v>192</v>
      </c>
      <c r="K27" s="8"/>
      <c r="L27" s="46"/>
      <c r="M27" s="46"/>
      <c r="N27" s="46"/>
      <c r="O27" s="46"/>
      <c r="P27" s="46"/>
      <c r="Q27" s="46"/>
      <c r="R27" s="46"/>
      <c r="S27" s="46"/>
      <c r="T27" s="8"/>
      <c r="U27" s="8"/>
      <c r="V27" s="8"/>
      <c r="W27" s="8"/>
      <c r="X27" s="8"/>
      <c r="Y27" s="8"/>
      <c r="Z27" s="8"/>
      <c r="AA27" s="8"/>
    </row>
    <row r="28" spans="1:45" s="9" customFormat="1" ht="18" customHeight="1" x14ac:dyDescent="0.25">
      <c r="A28" s="497" t="s">
        <v>71</v>
      </c>
      <c r="B28" s="497"/>
      <c r="C28" s="497"/>
      <c r="D28" s="497"/>
      <c r="E28" s="497"/>
      <c r="F28" s="498"/>
      <c r="G28" s="497"/>
      <c r="H28" s="497"/>
      <c r="I28" s="8"/>
      <c r="J28" s="8"/>
      <c r="K28" s="8"/>
      <c r="L28" s="46"/>
      <c r="M28" s="46"/>
      <c r="N28" s="46"/>
      <c r="O28" s="46"/>
      <c r="P28" s="46"/>
      <c r="Q28" s="46"/>
      <c r="R28" s="46"/>
      <c r="S28" s="46"/>
      <c r="T28" s="8"/>
      <c r="U28" s="8"/>
      <c r="V28" s="8"/>
      <c r="W28" s="8"/>
      <c r="X28" s="8"/>
      <c r="Y28" s="8"/>
      <c r="Z28" s="8"/>
      <c r="AA28" s="8"/>
      <c r="AB28" s="8"/>
      <c r="AC28" s="8"/>
    </row>
    <row r="29" spans="1:45" s="46" customFormat="1" ht="16.5" customHeight="1" x14ac:dyDescent="0.25">
      <c r="A29" s="122" t="s">
        <v>174</v>
      </c>
      <c r="B29" s="170">
        <v>367</v>
      </c>
      <c r="C29" s="170">
        <v>364</v>
      </c>
      <c r="D29" s="170">
        <v>3883</v>
      </c>
      <c r="E29" s="178">
        <f>SUM(D29/B29)</f>
        <v>10.580381471389646</v>
      </c>
      <c r="F29" s="179">
        <v>10</v>
      </c>
      <c r="G29" s="180">
        <v>80</v>
      </c>
      <c r="H29" s="170">
        <f>SUM(G29/F29)</f>
        <v>8</v>
      </c>
      <c r="I29" s="93"/>
    </row>
    <row r="30" spans="1:45" s="46" customFormat="1" ht="16.5" customHeight="1" x14ac:dyDescent="0.25">
      <c r="A30" s="122" t="s">
        <v>175</v>
      </c>
      <c r="B30" s="170">
        <v>193</v>
      </c>
      <c r="C30" s="170">
        <v>193</v>
      </c>
      <c r="D30" s="170">
        <v>2500</v>
      </c>
      <c r="E30" s="178">
        <f t="shared" ref="E30:E36" si="0">SUM(D30/B30)</f>
        <v>12.953367875647668</v>
      </c>
      <c r="F30" s="179">
        <v>36</v>
      </c>
      <c r="G30" s="180">
        <v>361</v>
      </c>
      <c r="H30" s="170">
        <f t="shared" ref="H30:H36" si="1">SUM(G30/F30)</f>
        <v>10.027777777777779</v>
      </c>
      <c r="I30" s="93"/>
    </row>
    <row r="31" spans="1:45" s="46" customFormat="1" ht="16.5" customHeight="1" x14ac:dyDescent="0.25">
      <c r="A31" s="122" t="s">
        <v>177</v>
      </c>
      <c r="B31" s="170">
        <v>403</v>
      </c>
      <c r="C31" s="170">
        <v>401</v>
      </c>
      <c r="D31" s="170">
        <v>5313</v>
      </c>
      <c r="E31" s="178">
        <f t="shared" si="0"/>
        <v>13.183622828784118</v>
      </c>
      <c r="F31" s="179">
        <v>40</v>
      </c>
      <c r="G31" s="180">
        <v>360</v>
      </c>
      <c r="H31" s="170">
        <f t="shared" si="1"/>
        <v>9</v>
      </c>
      <c r="I31" s="93"/>
    </row>
    <row r="32" spans="1:45" s="46" customFormat="1" ht="16.5" customHeight="1" x14ac:dyDescent="0.25">
      <c r="A32" s="122" t="s">
        <v>178</v>
      </c>
      <c r="B32" s="170">
        <v>85</v>
      </c>
      <c r="C32" s="170">
        <v>84</v>
      </c>
      <c r="D32" s="170">
        <v>922</v>
      </c>
      <c r="E32" s="178">
        <f t="shared" si="0"/>
        <v>10.847058823529412</v>
      </c>
      <c r="F32" s="179">
        <v>22</v>
      </c>
      <c r="G32" s="180">
        <v>183</v>
      </c>
      <c r="H32" s="170">
        <f t="shared" si="1"/>
        <v>8.3181818181818183</v>
      </c>
      <c r="I32" s="93"/>
    </row>
    <row r="33" spans="1:19" s="46" customFormat="1" ht="16.5" customHeight="1" x14ac:dyDescent="0.25">
      <c r="A33" s="122" t="s">
        <v>193</v>
      </c>
      <c r="B33" s="170">
        <v>1899</v>
      </c>
      <c r="C33" s="170">
        <v>1888</v>
      </c>
      <c r="D33" s="170">
        <v>25951</v>
      </c>
      <c r="E33" s="178">
        <f t="shared" si="0"/>
        <v>13.665613480779358</v>
      </c>
      <c r="F33" s="179">
        <v>452</v>
      </c>
      <c r="G33" s="180">
        <v>5436</v>
      </c>
      <c r="H33" s="170">
        <f t="shared" si="1"/>
        <v>12.026548672566372</v>
      </c>
      <c r="I33" s="93"/>
    </row>
    <row r="34" spans="1:19" s="46" customFormat="1" ht="16.5" customHeight="1" x14ac:dyDescent="0.25">
      <c r="A34" s="122" t="s">
        <v>107</v>
      </c>
      <c r="B34" s="170">
        <v>1162</v>
      </c>
      <c r="C34" s="170">
        <v>1159</v>
      </c>
      <c r="D34" s="170">
        <v>14887</v>
      </c>
      <c r="E34" s="178">
        <f t="shared" si="0"/>
        <v>12.811531841652323</v>
      </c>
      <c r="F34" s="179">
        <v>294</v>
      </c>
      <c r="G34" s="180">
        <v>2791</v>
      </c>
      <c r="H34" s="170">
        <f t="shared" si="1"/>
        <v>9.4931972789115644</v>
      </c>
      <c r="I34" s="93"/>
    </row>
    <row r="35" spans="1:19" s="46" customFormat="1" ht="16.5" customHeight="1" x14ac:dyDescent="0.25">
      <c r="A35" s="122" t="s">
        <v>180</v>
      </c>
      <c r="B35" s="170">
        <v>401</v>
      </c>
      <c r="C35" s="170">
        <v>400</v>
      </c>
      <c r="D35" s="170">
        <v>5600</v>
      </c>
      <c r="E35" s="178">
        <f t="shared" si="0"/>
        <v>13.965087281795512</v>
      </c>
      <c r="F35" s="179">
        <v>90</v>
      </c>
      <c r="G35" s="180">
        <v>898</v>
      </c>
      <c r="H35" s="170">
        <f t="shared" si="1"/>
        <v>9.9777777777777779</v>
      </c>
      <c r="I35" s="93"/>
    </row>
    <row r="36" spans="1:19" s="46" customFormat="1" ht="16.5" customHeight="1" x14ac:dyDescent="0.25">
      <c r="A36" s="122" t="s">
        <v>181</v>
      </c>
      <c r="B36" s="170">
        <v>882</v>
      </c>
      <c r="C36" s="170">
        <v>873</v>
      </c>
      <c r="D36" s="170">
        <v>12442</v>
      </c>
      <c r="E36" s="178">
        <f t="shared" si="0"/>
        <v>14.106575963718821</v>
      </c>
      <c r="F36" s="179">
        <v>330</v>
      </c>
      <c r="G36" s="180">
        <v>3395</v>
      </c>
      <c r="H36" s="170">
        <f t="shared" si="1"/>
        <v>10.287878787878787</v>
      </c>
      <c r="I36" s="93"/>
    </row>
    <row r="37" spans="1:19" s="46" customFormat="1" ht="16.5" customHeight="1" x14ac:dyDescent="0.25">
      <c r="A37" s="171" t="s">
        <v>84</v>
      </c>
      <c r="B37" s="172">
        <v>5392</v>
      </c>
      <c r="C37" s="172">
        <v>5362</v>
      </c>
      <c r="D37" s="172">
        <v>71498</v>
      </c>
      <c r="E37" s="181">
        <v>13</v>
      </c>
      <c r="F37" s="182">
        <v>1274</v>
      </c>
      <c r="G37" s="183">
        <v>13504</v>
      </c>
      <c r="H37" s="172">
        <v>11</v>
      </c>
      <c r="I37" s="93"/>
    </row>
    <row r="38" spans="1:19" s="9" customFormat="1" ht="16.5" customHeight="1" x14ac:dyDescent="0.25">
      <c r="A38" s="499" t="s">
        <v>72</v>
      </c>
      <c r="B38" s="499"/>
      <c r="C38" s="499"/>
      <c r="D38" s="499"/>
      <c r="E38" s="499"/>
      <c r="F38" s="500"/>
      <c r="G38" s="499"/>
      <c r="H38" s="499"/>
      <c r="I38" s="93"/>
      <c r="L38" s="46"/>
      <c r="M38" s="46"/>
      <c r="N38" s="46"/>
      <c r="O38" s="46"/>
      <c r="P38" s="46"/>
      <c r="Q38" s="46"/>
      <c r="R38" s="46"/>
      <c r="S38" s="46"/>
    </row>
    <row r="39" spans="1:19" s="46" customFormat="1" ht="16.5" customHeight="1" x14ac:dyDescent="0.25">
      <c r="A39" s="122" t="s">
        <v>174</v>
      </c>
      <c r="B39" s="170">
        <v>382</v>
      </c>
      <c r="C39" s="170">
        <v>370</v>
      </c>
      <c r="D39" s="170">
        <v>3101</v>
      </c>
      <c r="E39" s="178">
        <f>SUM(D39/B39)</f>
        <v>8.1178010471204196</v>
      </c>
      <c r="F39" s="179">
        <v>10</v>
      </c>
      <c r="G39" s="180">
        <v>85</v>
      </c>
      <c r="H39" s="170">
        <f>SUM(G39/F39)</f>
        <v>8.5</v>
      </c>
      <c r="I39" s="93"/>
    </row>
    <row r="40" spans="1:19" s="46" customFormat="1" ht="16.5" customHeight="1" x14ac:dyDescent="0.25">
      <c r="A40" s="122" t="s">
        <v>175</v>
      </c>
      <c r="B40" s="170">
        <v>164</v>
      </c>
      <c r="C40" s="170">
        <v>158</v>
      </c>
      <c r="D40" s="170">
        <v>1542</v>
      </c>
      <c r="E40" s="178">
        <f t="shared" ref="E40:E47" si="2">SUM(D40/B40)</f>
        <v>9.4024390243902438</v>
      </c>
      <c r="F40" s="179">
        <v>28</v>
      </c>
      <c r="G40" s="180">
        <v>303</v>
      </c>
      <c r="H40" s="170">
        <f t="shared" ref="H40:H47" si="3">SUM(G40/F40)</f>
        <v>10.821428571428571</v>
      </c>
      <c r="I40" s="93"/>
    </row>
    <row r="41" spans="1:19" s="46" customFormat="1" ht="16.5" customHeight="1" x14ac:dyDescent="0.25">
      <c r="A41" s="122" t="s">
        <v>177</v>
      </c>
      <c r="B41" s="170">
        <v>451</v>
      </c>
      <c r="C41" s="170">
        <v>445</v>
      </c>
      <c r="D41" s="170">
        <v>4559</v>
      </c>
      <c r="E41" s="178">
        <f t="shared" si="2"/>
        <v>10.108647450110865</v>
      </c>
      <c r="F41" s="179">
        <v>31</v>
      </c>
      <c r="G41" s="180">
        <v>325</v>
      </c>
      <c r="H41" s="170">
        <f t="shared" si="3"/>
        <v>10.483870967741936</v>
      </c>
      <c r="I41" s="93"/>
    </row>
    <row r="42" spans="1:19" s="46" customFormat="1" ht="16.5" customHeight="1" x14ac:dyDescent="0.25">
      <c r="A42" s="122" t="s">
        <v>178</v>
      </c>
      <c r="B42" s="170">
        <v>78</v>
      </c>
      <c r="C42" s="170">
        <v>77</v>
      </c>
      <c r="D42" s="170">
        <v>771</v>
      </c>
      <c r="E42" s="178">
        <f t="shared" si="2"/>
        <v>9.884615384615385</v>
      </c>
      <c r="F42" s="179">
        <v>18</v>
      </c>
      <c r="G42" s="180">
        <v>150</v>
      </c>
      <c r="H42" s="170">
        <f t="shared" si="3"/>
        <v>8.3333333333333339</v>
      </c>
      <c r="I42" s="93"/>
    </row>
    <row r="43" spans="1:19" s="46" customFormat="1" ht="16.5" customHeight="1" x14ac:dyDescent="0.25">
      <c r="A43" s="122" t="s">
        <v>194</v>
      </c>
      <c r="B43" s="170">
        <v>2236</v>
      </c>
      <c r="C43" s="170">
        <v>2199</v>
      </c>
      <c r="D43" s="170">
        <v>23123</v>
      </c>
      <c r="E43" s="178">
        <f t="shared" si="2"/>
        <v>10.341234347048301</v>
      </c>
      <c r="F43" s="179">
        <v>460</v>
      </c>
      <c r="G43" s="180">
        <v>4126</v>
      </c>
      <c r="H43" s="170">
        <f t="shared" si="3"/>
        <v>8.9695652173913043</v>
      </c>
      <c r="I43" s="93"/>
    </row>
    <row r="44" spans="1:19" s="46" customFormat="1" ht="16.5" customHeight="1" x14ac:dyDescent="0.25">
      <c r="A44" s="122" t="s">
        <v>195</v>
      </c>
      <c r="B44" s="170">
        <v>1214</v>
      </c>
      <c r="C44" s="170">
        <v>1205</v>
      </c>
      <c r="D44" s="170">
        <v>12778</v>
      </c>
      <c r="E44" s="178">
        <f t="shared" si="2"/>
        <v>10.525535420098846</v>
      </c>
      <c r="F44" s="179">
        <v>275</v>
      </c>
      <c r="G44" s="180">
        <v>2427</v>
      </c>
      <c r="H44" s="170">
        <f t="shared" si="3"/>
        <v>8.8254545454545461</v>
      </c>
      <c r="I44" s="93"/>
    </row>
    <row r="45" spans="1:19" s="46" customFormat="1" ht="16.5" customHeight="1" x14ac:dyDescent="0.25">
      <c r="A45" s="122" t="s">
        <v>180</v>
      </c>
      <c r="B45" s="170">
        <v>544</v>
      </c>
      <c r="C45" s="170">
        <v>541</v>
      </c>
      <c r="D45" s="170">
        <v>6287</v>
      </c>
      <c r="E45" s="178">
        <f t="shared" si="2"/>
        <v>11.556985294117647</v>
      </c>
      <c r="F45" s="179">
        <v>102</v>
      </c>
      <c r="G45" s="180">
        <v>1039</v>
      </c>
      <c r="H45" s="170">
        <f t="shared" si="3"/>
        <v>10.186274509803921</v>
      </c>
      <c r="I45" s="93"/>
    </row>
    <row r="46" spans="1:19" s="46" customFormat="1" ht="16.5" customHeight="1" x14ac:dyDescent="0.25">
      <c r="A46" s="122" t="s">
        <v>181</v>
      </c>
      <c r="B46" s="170">
        <v>1324</v>
      </c>
      <c r="C46" s="170">
        <v>1312</v>
      </c>
      <c r="D46" s="170">
        <v>15094</v>
      </c>
      <c r="E46" s="178">
        <f t="shared" si="2"/>
        <v>11.400302114803626</v>
      </c>
      <c r="F46" s="179">
        <v>511</v>
      </c>
      <c r="G46" s="180">
        <v>4409</v>
      </c>
      <c r="H46" s="170">
        <f t="shared" si="3"/>
        <v>8.6281800391389432</v>
      </c>
      <c r="I46" s="93"/>
    </row>
    <row r="47" spans="1:19" s="46" customFormat="1" ht="16.5" customHeight="1" x14ac:dyDescent="0.25">
      <c r="A47" s="171" t="s">
        <v>84</v>
      </c>
      <c r="B47" s="172">
        <v>6393</v>
      </c>
      <c r="C47" s="172">
        <v>6307</v>
      </c>
      <c r="D47" s="172">
        <v>67255</v>
      </c>
      <c r="E47" s="184">
        <f t="shared" si="2"/>
        <v>10.520100109494759</v>
      </c>
      <c r="F47" s="182">
        <v>1435</v>
      </c>
      <c r="G47" s="183">
        <v>12864</v>
      </c>
      <c r="H47" s="185">
        <f t="shared" si="3"/>
        <v>8.9644599303135895</v>
      </c>
      <c r="I47" s="93"/>
    </row>
    <row r="48" spans="1:19" s="9" customFormat="1" ht="16.5" customHeight="1" x14ac:dyDescent="0.25">
      <c r="A48" s="499" t="s">
        <v>73</v>
      </c>
      <c r="B48" s="499"/>
      <c r="C48" s="499"/>
      <c r="D48" s="499"/>
      <c r="E48" s="499"/>
      <c r="F48" s="500"/>
      <c r="G48" s="499"/>
      <c r="H48" s="499"/>
      <c r="I48" s="93"/>
    </row>
    <row r="49" spans="1:9" s="46" customFormat="1" ht="16.5" customHeight="1" x14ac:dyDescent="0.25">
      <c r="A49" s="122" t="s">
        <v>174</v>
      </c>
      <c r="B49" s="170">
        <v>252</v>
      </c>
      <c r="C49" s="170">
        <v>243</v>
      </c>
      <c r="D49" s="170">
        <v>1606</v>
      </c>
      <c r="E49" s="178">
        <f>SUM(D49/B49)</f>
        <v>6.3730158730158726</v>
      </c>
      <c r="F49" s="179">
        <v>3</v>
      </c>
      <c r="G49" s="180">
        <v>11</v>
      </c>
      <c r="H49" s="170">
        <f>SUM(G49/F49)</f>
        <v>3.6666666666666665</v>
      </c>
      <c r="I49" s="93"/>
    </row>
    <row r="50" spans="1:9" s="46" customFormat="1" ht="16.5" customHeight="1" x14ac:dyDescent="0.25">
      <c r="A50" s="122" t="s">
        <v>175</v>
      </c>
      <c r="B50" s="170">
        <v>87</v>
      </c>
      <c r="C50" s="170">
        <v>82</v>
      </c>
      <c r="D50" s="170">
        <v>570</v>
      </c>
      <c r="E50" s="178">
        <f t="shared" ref="E50:E57" si="4">SUM(D50/B50)</f>
        <v>6.5517241379310347</v>
      </c>
      <c r="F50" s="179">
        <v>2</v>
      </c>
      <c r="G50" s="180">
        <v>7</v>
      </c>
      <c r="H50" s="170">
        <f t="shared" ref="H50:H57" si="5">SUM(G50/F50)</f>
        <v>3.5</v>
      </c>
      <c r="I50" s="93"/>
    </row>
    <row r="51" spans="1:9" s="46" customFormat="1" ht="16.5" customHeight="1" x14ac:dyDescent="0.25">
      <c r="A51" s="122" t="s">
        <v>177</v>
      </c>
      <c r="B51" s="170">
        <v>278</v>
      </c>
      <c r="C51" s="170">
        <v>260</v>
      </c>
      <c r="D51" s="170">
        <v>1834</v>
      </c>
      <c r="E51" s="178">
        <f t="shared" si="4"/>
        <v>6.5971223021582732</v>
      </c>
      <c r="F51" s="179">
        <v>7</v>
      </c>
      <c r="G51" s="180">
        <v>35</v>
      </c>
      <c r="H51" s="170">
        <f t="shared" si="5"/>
        <v>5</v>
      </c>
      <c r="I51" s="93"/>
    </row>
    <row r="52" spans="1:9" s="46" customFormat="1" ht="16.5" customHeight="1" x14ac:dyDescent="0.25">
      <c r="A52" s="122" t="s">
        <v>178</v>
      </c>
      <c r="B52" s="170">
        <v>81</v>
      </c>
      <c r="C52" s="170">
        <v>79</v>
      </c>
      <c r="D52" s="170">
        <v>472</v>
      </c>
      <c r="E52" s="178">
        <f t="shared" si="4"/>
        <v>5.8271604938271606</v>
      </c>
      <c r="F52" s="179">
        <v>12</v>
      </c>
      <c r="G52" s="180">
        <v>60</v>
      </c>
      <c r="H52" s="170">
        <f t="shared" si="5"/>
        <v>5</v>
      </c>
      <c r="I52" s="93"/>
    </row>
    <row r="53" spans="1:9" s="46" customFormat="1" ht="16.5" customHeight="1" x14ac:dyDescent="0.25">
      <c r="A53" s="122" t="s">
        <v>196</v>
      </c>
      <c r="B53" s="170">
        <v>1433</v>
      </c>
      <c r="C53" s="170">
        <v>1360</v>
      </c>
      <c r="D53" s="170">
        <v>10093</v>
      </c>
      <c r="E53" s="178">
        <f t="shared" si="4"/>
        <v>7.0432658757850666</v>
      </c>
      <c r="F53" s="179">
        <v>75</v>
      </c>
      <c r="G53" s="180">
        <v>531</v>
      </c>
      <c r="H53" s="170">
        <f t="shared" si="5"/>
        <v>7.08</v>
      </c>
      <c r="I53" s="93"/>
    </row>
    <row r="54" spans="1:9" s="46" customFormat="1" ht="16.5" customHeight="1" x14ac:dyDescent="0.25">
      <c r="A54" s="122" t="s">
        <v>197</v>
      </c>
      <c r="B54" s="170">
        <v>1015</v>
      </c>
      <c r="C54" s="170">
        <v>979</v>
      </c>
      <c r="D54" s="170">
        <v>7260</v>
      </c>
      <c r="E54" s="178">
        <f t="shared" si="4"/>
        <v>7.152709359605911</v>
      </c>
      <c r="F54" s="179">
        <v>102</v>
      </c>
      <c r="G54" s="180">
        <v>583</v>
      </c>
      <c r="H54" s="170">
        <f t="shared" si="5"/>
        <v>5.715686274509804</v>
      </c>
      <c r="I54" s="93"/>
    </row>
    <row r="55" spans="1:9" s="46" customFormat="1" ht="16.5" customHeight="1" x14ac:dyDescent="0.25">
      <c r="A55" s="122" t="s">
        <v>180</v>
      </c>
      <c r="B55" s="170">
        <v>313</v>
      </c>
      <c r="C55" s="170">
        <v>311</v>
      </c>
      <c r="D55" s="170">
        <v>2856</v>
      </c>
      <c r="E55" s="178">
        <f t="shared" si="4"/>
        <v>9.1246006389776362</v>
      </c>
      <c r="F55" s="179">
        <v>23</v>
      </c>
      <c r="G55" s="180">
        <v>170</v>
      </c>
      <c r="H55" s="170">
        <f t="shared" si="5"/>
        <v>7.3913043478260869</v>
      </c>
      <c r="I55" s="93"/>
    </row>
    <row r="56" spans="1:9" s="46" customFormat="1" ht="16.5" customHeight="1" x14ac:dyDescent="0.25">
      <c r="A56" s="122" t="s">
        <v>181</v>
      </c>
      <c r="B56" s="170">
        <v>726</v>
      </c>
      <c r="C56" s="170">
        <v>710</v>
      </c>
      <c r="D56" s="170">
        <v>6304</v>
      </c>
      <c r="E56" s="178">
        <f t="shared" si="4"/>
        <v>8.6831955922865021</v>
      </c>
      <c r="F56" s="179">
        <v>107</v>
      </c>
      <c r="G56" s="180">
        <v>695</v>
      </c>
      <c r="H56" s="170">
        <f t="shared" si="5"/>
        <v>6.4953271028037385</v>
      </c>
      <c r="I56" s="93"/>
    </row>
    <row r="57" spans="1:9" s="46" customFormat="1" ht="16.5" customHeight="1" x14ac:dyDescent="0.25">
      <c r="A57" s="171" t="s">
        <v>84</v>
      </c>
      <c r="B57" s="172">
        <v>4193</v>
      </c>
      <c r="C57" s="172">
        <v>4024</v>
      </c>
      <c r="D57" s="172">
        <v>30995</v>
      </c>
      <c r="E57" s="184">
        <f t="shared" si="4"/>
        <v>7.3920820414977344</v>
      </c>
      <c r="F57" s="182">
        <v>331</v>
      </c>
      <c r="G57" s="183">
        <v>2092</v>
      </c>
      <c r="H57" s="185">
        <f t="shared" si="5"/>
        <v>6.3202416918429005</v>
      </c>
      <c r="I57" s="93"/>
    </row>
    <row r="58" spans="1:9" s="9" customFormat="1" ht="16.5" customHeight="1" x14ac:dyDescent="0.25">
      <c r="A58" s="499" t="s">
        <v>74</v>
      </c>
      <c r="B58" s="499"/>
      <c r="C58" s="499"/>
      <c r="D58" s="499"/>
      <c r="E58" s="499"/>
      <c r="F58" s="500"/>
      <c r="G58" s="499"/>
      <c r="H58" s="499"/>
      <c r="I58" s="93"/>
    </row>
    <row r="59" spans="1:9" s="46" customFormat="1" ht="16.5" customHeight="1" x14ac:dyDescent="0.25">
      <c r="A59" s="122" t="s">
        <v>174</v>
      </c>
      <c r="B59" s="170">
        <v>1001</v>
      </c>
      <c r="C59" s="170">
        <v>977</v>
      </c>
      <c r="D59" s="170">
        <v>8590</v>
      </c>
      <c r="E59" s="178">
        <f>SUM(D59/B59)</f>
        <v>8.5814185814185819</v>
      </c>
      <c r="F59" s="179">
        <v>23</v>
      </c>
      <c r="G59" s="180">
        <v>176</v>
      </c>
      <c r="H59" s="170">
        <f>SUM(G59/F59)</f>
        <v>7.6521739130434785</v>
      </c>
      <c r="I59" s="93"/>
    </row>
    <row r="60" spans="1:9" s="46" customFormat="1" ht="16.5" customHeight="1" x14ac:dyDescent="0.25">
      <c r="A60" s="122" t="s">
        <v>175</v>
      </c>
      <c r="B60" s="170">
        <v>444</v>
      </c>
      <c r="C60" s="170">
        <v>433</v>
      </c>
      <c r="D60" s="170">
        <v>4612</v>
      </c>
      <c r="E60" s="178">
        <f t="shared" ref="E60:E67" si="6">SUM(D60/B60)</f>
        <v>10.387387387387387</v>
      </c>
      <c r="F60" s="179">
        <v>66</v>
      </c>
      <c r="G60" s="180">
        <v>671</v>
      </c>
      <c r="H60" s="170">
        <f t="shared" ref="H60:H67" si="7">SUM(G60/F60)</f>
        <v>10.166666666666666</v>
      </c>
      <c r="I60" s="93"/>
    </row>
    <row r="61" spans="1:9" s="46" customFormat="1" ht="16.5" customHeight="1" x14ac:dyDescent="0.25">
      <c r="A61" s="122" t="s">
        <v>177</v>
      </c>
      <c r="B61" s="170">
        <v>1132</v>
      </c>
      <c r="C61" s="170">
        <v>1106</v>
      </c>
      <c r="D61" s="170">
        <v>11706</v>
      </c>
      <c r="E61" s="178">
        <f t="shared" si="6"/>
        <v>10.340989399293287</v>
      </c>
      <c r="F61" s="179">
        <v>78</v>
      </c>
      <c r="G61" s="180">
        <v>720</v>
      </c>
      <c r="H61" s="170">
        <f t="shared" si="7"/>
        <v>9.2307692307692299</v>
      </c>
      <c r="I61" s="93"/>
    </row>
    <row r="62" spans="1:9" s="46" customFormat="1" ht="16.5" customHeight="1" x14ac:dyDescent="0.25">
      <c r="A62" s="122" t="s">
        <v>178</v>
      </c>
      <c r="B62" s="170">
        <v>244</v>
      </c>
      <c r="C62" s="170">
        <v>240</v>
      </c>
      <c r="D62" s="170">
        <v>2165</v>
      </c>
      <c r="E62" s="178">
        <f t="shared" si="6"/>
        <v>8.8729508196721305</v>
      </c>
      <c r="F62" s="179">
        <v>52</v>
      </c>
      <c r="G62" s="180">
        <v>393</v>
      </c>
      <c r="H62" s="170">
        <f t="shared" si="7"/>
        <v>7.5576923076923075</v>
      </c>
      <c r="I62" s="93"/>
    </row>
    <row r="63" spans="1:9" s="46" customFormat="1" ht="16.5" customHeight="1" x14ac:dyDescent="0.25">
      <c r="A63" s="122" t="s">
        <v>198</v>
      </c>
      <c r="B63" s="170">
        <v>5568</v>
      </c>
      <c r="C63" s="170">
        <v>5447</v>
      </c>
      <c r="D63" s="170">
        <v>59167</v>
      </c>
      <c r="E63" s="178">
        <f t="shared" si="6"/>
        <v>10.626257183908047</v>
      </c>
      <c r="F63" s="179">
        <v>987</v>
      </c>
      <c r="G63" s="180">
        <v>10093</v>
      </c>
      <c r="H63" s="170">
        <f t="shared" si="7"/>
        <v>10.225937183383992</v>
      </c>
      <c r="I63" s="93"/>
    </row>
    <row r="64" spans="1:9" s="46" customFormat="1" ht="16.5" customHeight="1" x14ac:dyDescent="0.25">
      <c r="A64" s="122" t="s">
        <v>197</v>
      </c>
      <c r="B64" s="170">
        <v>3399</v>
      </c>
      <c r="C64" s="170">
        <v>3343</v>
      </c>
      <c r="D64" s="170">
        <v>34925</v>
      </c>
      <c r="E64" s="178">
        <f t="shared" si="6"/>
        <v>10.275080906148867</v>
      </c>
      <c r="F64" s="179">
        <v>671</v>
      </c>
      <c r="G64" s="180">
        <v>5801</v>
      </c>
      <c r="H64" s="170">
        <f t="shared" si="7"/>
        <v>8.6453055141579735</v>
      </c>
      <c r="I64" s="93"/>
    </row>
    <row r="65" spans="1:17" s="46" customFormat="1" ht="16.5" customHeight="1" x14ac:dyDescent="0.25">
      <c r="A65" s="122" t="s">
        <v>180</v>
      </c>
      <c r="B65" s="170">
        <v>1258</v>
      </c>
      <c r="C65" s="170">
        <v>1252</v>
      </c>
      <c r="D65" s="170">
        <v>14743</v>
      </c>
      <c r="E65" s="178">
        <f t="shared" si="6"/>
        <v>11.71939586645469</v>
      </c>
      <c r="F65" s="179">
        <v>215</v>
      </c>
      <c r="G65" s="180">
        <v>2107</v>
      </c>
      <c r="H65" s="170">
        <f t="shared" si="7"/>
        <v>9.8000000000000007</v>
      </c>
      <c r="I65" s="93"/>
    </row>
    <row r="66" spans="1:17" s="46" customFormat="1" ht="16.5" customHeight="1" x14ac:dyDescent="0.25">
      <c r="A66" s="122" t="s">
        <v>181</v>
      </c>
      <c r="B66" s="170">
        <v>2932</v>
      </c>
      <c r="C66" s="170">
        <v>2895</v>
      </c>
      <c r="D66" s="170">
        <v>33840</v>
      </c>
      <c r="E66" s="178">
        <f t="shared" si="6"/>
        <v>11.541609822646658</v>
      </c>
      <c r="F66" s="179">
        <v>948</v>
      </c>
      <c r="G66" s="180">
        <v>8499</v>
      </c>
      <c r="H66" s="170">
        <f t="shared" si="7"/>
        <v>8.9651898734177209</v>
      </c>
      <c r="I66" s="93"/>
    </row>
    <row r="67" spans="1:17" s="46" customFormat="1" ht="16.5" customHeight="1" x14ac:dyDescent="0.25">
      <c r="A67" s="171" t="s">
        <v>84</v>
      </c>
      <c r="B67" s="172">
        <v>15978</v>
      </c>
      <c r="C67" s="172">
        <v>15693</v>
      </c>
      <c r="D67" s="172">
        <v>169748</v>
      </c>
      <c r="E67" s="184">
        <f t="shared" si="6"/>
        <v>10.623857804481162</v>
      </c>
      <c r="F67" s="182">
        <v>3040</v>
      </c>
      <c r="G67" s="183">
        <v>28460</v>
      </c>
      <c r="H67" s="185">
        <f t="shared" si="7"/>
        <v>9.3618421052631575</v>
      </c>
      <c r="I67" s="93"/>
    </row>
    <row r="68" spans="1:17" s="46" customFormat="1" ht="16.5" customHeight="1" x14ac:dyDescent="0.25">
      <c r="A68" s="191"/>
      <c r="B68" s="192"/>
      <c r="C68" s="192"/>
      <c r="D68" s="192"/>
      <c r="E68" s="193"/>
      <c r="F68" s="192"/>
      <c r="G68" s="192"/>
      <c r="H68" s="194"/>
      <c r="I68" s="93"/>
    </row>
    <row r="69" spans="1:17" s="9" customFormat="1" ht="16.5" customHeight="1" x14ac:dyDescent="0.25">
      <c r="A69" s="195"/>
      <c r="B69" s="128"/>
      <c r="C69" s="128"/>
      <c r="D69" s="128"/>
      <c r="E69" s="196"/>
      <c r="F69" s="128"/>
      <c r="G69" s="165"/>
      <c r="H69" s="165"/>
      <c r="I69" s="165"/>
      <c r="J69" s="10"/>
      <c r="K69" s="10"/>
      <c r="L69" s="10"/>
    </row>
    <row r="70" spans="1:17" s="2" customFormat="1" ht="18" x14ac:dyDescent="0.35">
      <c r="A70" s="162" t="s">
        <v>199</v>
      </c>
      <c r="B70" s="162"/>
      <c r="C70" s="162"/>
      <c r="D70" s="162"/>
      <c r="E70" s="162"/>
      <c r="F70" s="162"/>
      <c r="G70" s="162"/>
      <c r="H70" s="162"/>
      <c r="I70" s="162"/>
      <c r="J70" s="162"/>
      <c r="K70" s="162"/>
      <c r="L70" s="162"/>
    </row>
    <row r="71" spans="1:17" s="7" customFormat="1" ht="18" customHeight="1" x14ac:dyDescent="0.35">
      <c r="A71" s="162"/>
      <c r="B71" s="162"/>
      <c r="C71" s="162"/>
      <c r="D71" s="162"/>
      <c r="E71" s="162"/>
      <c r="F71" s="162"/>
      <c r="G71" s="162"/>
      <c r="H71" s="162"/>
      <c r="I71" s="162"/>
      <c r="J71" s="162"/>
      <c r="K71" s="162"/>
      <c r="L71" s="162"/>
    </row>
    <row r="72" spans="1:17" s="7" customFormat="1" ht="18" customHeight="1" x14ac:dyDescent="0.35">
      <c r="A72" s="162" t="s">
        <v>200</v>
      </c>
      <c r="B72" s="162"/>
      <c r="C72" s="162"/>
      <c r="D72" s="162"/>
      <c r="E72" s="162"/>
      <c r="F72" s="162"/>
      <c r="G72" s="162"/>
      <c r="H72" s="162"/>
      <c r="I72" s="162"/>
      <c r="J72" s="162"/>
      <c r="K72" s="162"/>
      <c r="L72" s="162"/>
    </row>
    <row r="73" spans="1:17" s="7" customFormat="1" ht="18" customHeight="1" x14ac:dyDescent="0.35">
      <c r="A73" s="162"/>
      <c r="B73" s="162"/>
      <c r="C73" s="162"/>
      <c r="D73" s="162"/>
      <c r="E73" s="162"/>
      <c r="F73" s="162"/>
      <c r="G73" s="162"/>
      <c r="H73" s="162"/>
      <c r="I73" s="162"/>
      <c r="J73" s="162"/>
      <c r="K73" s="162"/>
      <c r="L73" s="162"/>
    </row>
    <row r="74" spans="1:17" s="7" customFormat="1" ht="18" customHeight="1" x14ac:dyDescent="0.35">
      <c r="A74" s="162" t="s">
        <v>201</v>
      </c>
      <c r="B74" s="162"/>
      <c r="C74" s="162"/>
      <c r="D74" s="162"/>
      <c r="E74" s="162"/>
      <c r="F74" s="162"/>
      <c r="G74" s="162"/>
      <c r="H74" s="162"/>
      <c r="I74" s="162"/>
      <c r="J74" s="162"/>
      <c r="K74" s="197"/>
      <c r="L74" s="197"/>
      <c r="M74" s="14"/>
      <c r="N74" s="14"/>
      <c r="O74" s="14"/>
      <c r="P74" s="14"/>
      <c r="Q74" s="14"/>
    </row>
    <row r="75" spans="1:17" s="9" customFormat="1" ht="74.099999999999994" customHeight="1" x14ac:dyDescent="0.25">
      <c r="A75" s="198"/>
      <c r="B75" s="176" t="s">
        <v>202</v>
      </c>
      <c r="C75" s="177" t="s">
        <v>203</v>
      </c>
      <c r="D75" s="176" t="s">
        <v>204</v>
      </c>
      <c r="E75" s="177" t="s">
        <v>205</v>
      </c>
      <c r="F75" s="177" t="s">
        <v>206</v>
      </c>
      <c r="G75" s="10"/>
      <c r="H75" s="10"/>
      <c r="I75" s="10"/>
      <c r="J75" s="10"/>
      <c r="K75" s="197"/>
      <c r="L75" s="197"/>
      <c r="M75" s="14"/>
      <c r="N75" s="14"/>
      <c r="O75" s="14"/>
      <c r="P75" s="14"/>
      <c r="Q75" s="14"/>
    </row>
    <row r="76" spans="1:17" s="9" customFormat="1" ht="16.2" customHeight="1" x14ac:dyDescent="0.25">
      <c r="A76" s="199" t="s">
        <v>65</v>
      </c>
      <c r="B76" s="455" t="s">
        <v>105</v>
      </c>
      <c r="C76" s="456"/>
      <c r="D76" s="456"/>
      <c r="E76" s="456"/>
      <c r="F76" s="457"/>
      <c r="G76" s="10"/>
      <c r="H76" s="10"/>
      <c r="I76" s="10"/>
      <c r="J76" s="197"/>
      <c r="K76" s="10"/>
      <c r="L76" s="10"/>
    </row>
    <row r="77" spans="1:17" s="9" customFormat="1" ht="16.2" customHeight="1" x14ac:dyDescent="0.25">
      <c r="A77" s="122" t="s">
        <v>174</v>
      </c>
      <c r="B77" s="170">
        <v>936</v>
      </c>
      <c r="C77" s="200">
        <v>54.594017028808594</v>
      </c>
      <c r="D77" s="170">
        <v>898</v>
      </c>
      <c r="E77" s="170">
        <v>4839</v>
      </c>
      <c r="F77" s="201">
        <f>SUM(E77/B77)</f>
        <v>5.1698717948717947</v>
      </c>
      <c r="G77" s="10"/>
      <c r="H77" s="10"/>
      <c r="I77" s="10"/>
      <c r="J77" s="197"/>
      <c r="K77" s="10"/>
      <c r="L77" s="10"/>
    </row>
    <row r="78" spans="1:17" s="9" customFormat="1" ht="16.2" customHeight="1" x14ac:dyDescent="0.25">
      <c r="A78" s="122" t="s">
        <v>175</v>
      </c>
      <c r="B78" s="170">
        <v>363</v>
      </c>
      <c r="C78" s="200">
        <v>52.617080688476563</v>
      </c>
      <c r="D78" s="170">
        <v>347</v>
      </c>
      <c r="E78" s="170">
        <v>2324</v>
      </c>
      <c r="F78" s="201">
        <f t="shared" ref="F78:F85" si="8">SUM(E78/B78)</f>
        <v>6.4022038567493116</v>
      </c>
      <c r="G78" s="10"/>
      <c r="H78" s="10"/>
      <c r="I78" s="10"/>
      <c r="J78" s="197"/>
      <c r="K78" s="10"/>
      <c r="L78" s="10"/>
    </row>
    <row r="79" spans="1:17" s="9" customFormat="1" ht="16.2" customHeight="1" x14ac:dyDescent="0.25">
      <c r="A79" s="122" t="s">
        <v>177</v>
      </c>
      <c r="B79" s="170">
        <v>985</v>
      </c>
      <c r="C79" s="200">
        <v>72.400000000000006</v>
      </c>
      <c r="D79" s="170">
        <v>928</v>
      </c>
      <c r="E79" s="170">
        <v>5613</v>
      </c>
      <c r="F79" s="201">
        <f t="shared" si="8"/>
        <v>5.6984771573604061</v>
      </c>
      <c r="G79" s="10"/>
      <c r="H79" s="10"/>
      <c r="I79" s="10"/>
      <c r="J79" s="197"/>
      <c r="K79" s="10"/>
      <c r="L79" s="10"/>
    </row>
    <row r="80" spans="1:17" s="9" customFormat="1" ht="16.2" customHeight="1" x14ac:dyDescent="0.25">
      <c r="A80" s="122" t="s">
        <v>178</v>
      </c>
      <c r="B80" s="170">
        <v>182</v>
      </c>
      <c r="C80" s="200">
        <v>52.197803497314453</v>
      </c>
      <c r="D80" s="170">
        <v>176</v>
      </c>
      <c r="E80" s="170">
        <v>931</v>
      </c>
      <c r="F80" s="201">
        <f t="shared" si="8"/>
        <v>5.115384615384615</v>
      </c>
      <c r="G80" s="10"/>
      <c r="H80" s="10"/>
      <c r="I80" s="10"/>
      <c r="J80" s="197"/>
      <c r="K80" s="10"/>
      <c r="L80" s="10"/>
    </row>
    <row r="81" spans="1:13" s="9" customFormat="1" ht="16.2" customHeight="1" x14ac:dyDescent="0.25">
      <c r="A81" s="122" t="s">
        <v>194</v>
      </c>
      <c r="B81" s="170">
        <v>4361</v>
      </c>
      <c r="C81" s="200">
        <v>70.400000000000006</v>
      </c>
      <c r="D81" s="170">
        <v>4058</v>
      </c>
      <c r="E81" s="170">
        <v>24261</v>
      </c>
      <c r="F81" s="201">
        <f t="shared" si="8"/>
        <v>5.5631735840403573</v>
      </c>
      <c r="G81" s="10"/>
      <c r="H81" s="10"/>
      <c r="I81" s="10"/>
      <c r="J81" s="10"/>
      <c r="K81" s="10"/>
      <c r="L81" s="10"/>
    </row>
    <row r="82" spans="1:13" s="9" customFormat="1" ht="16.2" customHeight="1" x14ac:dyDescent="0.25">
      <c r="A82" s="122" t="s">
        <v>107</v>
      </c>
      <c r="B82" s="170">
        <v>2575</v>
      </c>
      <c r="C82" s="200">
        <v>79.5</v>
      </c>
      <c r="D82" s="170">
        <v>346</v>
      </c>
      <c r="E82" s="170">
        <v>14300</v>
      </c>
      <c r="F82" s="201">
        <f t="shared" si="8"/>
        <v>5.5533980582524274</v>
      </c>
      <c r="G82" s="10"/>
      <c r="H82" s="10"/>
      <c r="I82" s="10"/>
      <c r="J82" s="10"/>
      <c r="K82" s="10"/>
      <c r="L82" s="10"/>
    </row>
    <row r="83" spans="1:13" s="9" customFormat="1" ht="16.2" customHeight="1" x14ac:dyDescent="0.25">
      <c r="A83" s="122" t="s">
        <v>180</v>
      </c>
      <c r="B83" s="170">
        <v>990</v>
      </c>
      <c r="C83" s="200">
        <v>86.06060791015625</v>
      </c>
      <c r="D83" s="170">
        <v>925</v>
      </c>
      <c r="E83" s="170">
        <v>5622</v>
      </c>
      <c r="F83" s="201">
        <f t="shared" si="8"/>
        <v>5.6787878787878787</v>
      </c>
      <c r="G83" s="10"/>
      <c r="H83" s="10"/>
      <c r="I83" s="10"/>
      <c r="J83" s="10"/>
      <c r="K83" s="10"/>
      <c r="L83" s="10"/>
    </row>
    <row r="84" spans="1:13" s="9" customFormat="1" ht="16.2" customHeight="1" x14ac:dyDescent="0.25">
      <c r="A84" s="122" t="s">
        <v>181</v>
      </c>
      <c r="B84" s="170">
        <v>1865</v>
      </c>
      <c r="C84" s="200">
        <v>88.954421997070313</v>
      </c>
      <c r="D84" s="170">
        <v>1626</v>
      </c>
      <c r="E84" s="170">
        <v>8513</v>
      </c>
      <c r="F84" s="201">
        <f t="shared" si="8"/>
        <v>4.5646112600536197</v>
      </c>
      <c r="G84" s="10"/>
      <c r="H84" s="10"/>
      <c r="I84" s="10"/>
      <c r="J84" s="10"/>
      <c r="K84" s="10"/>
      <c r="L84" s="10"/>
    </row>
    <row r="85" spans="1:13" s="70" customFormat="1" ht="16.2" customHeight="1" x14ac:dyDescent="0.25">
      <c r="A85" s="171" t="s">
        <v>84</v>
      </c>
      <c r="B85" s="172">
        <v>12257</v>
      </c>
      <c r="C85" s="202">
        <v>74.553314208984375</v>
      </c>
      <c r="D85" s="172">
        <v>11378</v>
      </c>
      <c r="E85" s="172">
        <v>66403</v>
      </c>
      <c r="F85" s="203">
        <f t="shared" si="8"/>
        <v>5.4175573141878113</v>
      </c>
      <c r="G85" s="10"/>
      <c r="H85" s="117"/>
      <c r="I85" s="117"/>
      <c r="J85" s="117"/>
      <c r="K85" s="117"/>
      <c r="L85" s="117"/>
    </row>
    <row r="86" spans="1:13" s="9" customFormat="1" ht="16.2" customHeight="1" x14ac:dyDescent="0.25">
      <c r="A86" s="139" t="s">
        <v>109</v>
      </c>
      <c r="B86" s="455" t="s">
        <v>207</v>
      </c>
      <c r="C86" s="456"/>
      <c r="D86" s="456"/>
      <c r="E86" s="456"/>
      <c r="F86" s="457"/>
      <c r="G86" s="10"/>
      <c r="H86" s="10"/>
      <c r="I86" s="10"/>
      <c r="J86" s="10"/>
      <c r="K86" s="10"/>
      <c r="L86" s="10"/>
    </row>
    <row r="87" spans="1:13" s="9" customFormat="1" ht="16.2" customHeight="1" x14ac:dyDescent="0.25">
      <c r="A87" s="122" t="s">
        <v>111</v>
      </c>
      <c r="B87" s="170">
        <v>3968</v>
      </c>
      <c r="C87" s="200">
        <v>73.588706970214844</v>
      </c>
      <c r="D87" s="170">
        <v>3804</v>
      </c>
      <c r="E87" s="170">
        <v>27747</v>
      </c>
      <c r="F87" s="204">
        <f>SUM(E87/B87)</f>
        <v>6.9926915322580649</v>
      </c>
      <c r="G87" s="10"/>
      <c r="H87" s="10"/>
      <c r="I87" s="10"/>
      <c r="J87" s="10"/>
      <c r="K87" s="10"/>
      <c r="L87" s="10"/>
    </row>
    <row r="88" spans="1:13" s="9" customFormat="1" ht="16.2" customHeight="1" x14ac:dyDescent="0.25">
      <c r="A88" s="122" t="s">
        <v>72</v>
      </c>
      <c r="B88" s="170">
        <v>4683</v>
      </c>
      <c r="C88" s="200">
        <v>75.742042541503906</v>
      </c>
      <c r="D88" s="170">
        <v>4357</v>
      </c>
      <c r="E88" s="170">
        <v>24887</v>
      </c>
      <c r="F88" s="204">
        <f t="shared" ref="F88:F90" si="9">SUM(E88/B88)</f>
        <v>5.3143284219517399</v>
      </c>
      <c r="G88" s="10"/>
      <c r="H88" s="10"/>
      <c r="I88" s="10"/>
      <c r="J88" s="10"/>
      <c r="K88" s="10"/>
      <c r="L88" s="10"/>
    </row>
    <row r="89" spans="1:13" s="9" customFormat="1" ht="16.2" customHeight="1" x14ac:dyDescent="0.25">
      <c r="A89" s="122" t="s">
        <v>112</v>
      </c>
      <c r="B89" s="170">
        <v>3606</v>
      </c>
      <c r="C89" s="200">
        <v>74.070991516113281</v>
      </c>
      <c r="D89" s="170">
        <v>3217</v>
      </c>
      <c r="E89" s="170">
        <v>13769</v>
      </c>
      <c r="F89" s="204">
        <f t="shared" si="9"/>
        <v>3.8183582917359957</v>
      </c>
      <c r="G89" s="10"/>
      <c r="H89" s="10"/>
      <c r="I89" s="10"/>
      <c r="J89" s="10"/>
      <c r="K89" s="10"/>
      <c r="L89" s="10"/>
    </row>
    <row r="90" spans="1:13" s="70" customFormat="1" ht="16.2" customHeight="1" x14ac:dyDescent="0.25">
      <c r="A90" s="171" t="s">
        <v>84</v>
      </c>
      <c r="B90" s="172">
        <f>SUM(B87:B89)</f>
        <v>12257</v>
      </c>
      <c r="C90" s="202">
        <v>74.553314208984375</v>
      </c>
      <c r="D90" s="172">
        <f t="shared" ref="D90:E90" si="10">SUM(D87:D89)</f>
        <v>11378</v>
      </c>
      <c r="E90" s="172">
        <f t="shared" si="10"/>
        <v>66403</v>
      </c>
      <c r="F90" s="205">
        <f t="shared" si="9"/>
        <v>5.4175573141878113</v>
      </c>
      <c r="G90" s="10"/>
      <c r="H90" s="117"/>
      <c r="I90" s="117"/>
      <c r="J90" s="117"/>
      <c r="K90" s="117"/>
      <c r="L90" s="117"/>
    </row>
    <row r="91" spans="1:13" s="9" customFormat="1" ht="13.2" x14ac:dyDescent="0.25">
      <c r="A91" s="40" t="s">
        <v>208</v>
      </c>
      <c r="B91" s="6"/>
      <c r="C91" s="6"/>
      <c r="D91" s="6"/>
      <c r="E91" s="6"/>
      <c r="F91" s="12"/>
      <c r="G91" s="12"/>
    </row>
    <row r="92" spans="1:13" s="9" customFormat="1" ht="13.2" x14ac:dyDescent="0.25">
      <c r="A92" s="5" t="s">
        <v>209</v>
      </c>
      <c r="B92" s="6"/>
      <c r="C92" s="6"/>
      <c r="D92" s="6"/>
      <c r="E92" s="6"/>
      <c r="F92" s="6"/>
      <c r="G92" s="12"/>
    </row>
    <row r="93" spans="1:13" s="9" customFormat="1" ht="13.2" x14ac:dyDescent="0.25">
      <c r="A93" s="6"/>
      <c r="B93" s="6"/>
      <c r="C93" s="6"/>
      <c r="D93" s="6"/>
      <c r="E93" s="6"/>
      <c r="F93" s="6"/>
      <c r="G93" s="12"/>
    </row>
    <row r="94" spans="1:13" s="9" customFormat="1" ht="16.2" customHeight="1" x14ac:dyDescent="0.25">
      <c r="A94" s="20"/>
      <c r="B94" s="6"/>
      <c r="C94" s="6"/>
      <c r="D94" s="6"/>
      <c r="E94" s="6"/>
      <c r="F94" s="6"/>
      <c r="G94" s="12"/>
    </row>
    <row r="95" spans="1:13" s="7" customFormat="1" ht="18" customHeight="1" x14ac:dyDescent="0.35">
      <c r="A95" s="162" t="s">
        <v>210</v>
      </c>
      <c r="B95" s="162"/>
      <c r="C95" s="162"/>
      <c r="D95" s="162"/>
      <c r="E95" s="162"/>
      <c r="F95" s="162"/>
      <c r="H95" s="9"/>
      <c r="I95" s="9"/>
      <c r="J95" s="9"/>
      <c r="K95" s="9"/>
      <c r="L95" s="9"/>
      <c r="M95" s="9"/>
    </row>
    <row r="96" spans="1:13" s="9" customFormat="1" ht="65.7" customHeight="1" x14ac:dyDescent="0.25">
      <c r="A96" s="206"/>
      <c r="B96" s="176" t="s">
        <v>211</v>
      </c>
      <c r="C96" s="176" t="s">
        <v>212</v>
      </c>
      <c r="D96" s="176" t="s">
        <v>213</v>
      </c>
      <c r="E96" s="177" t="s">
        <v>214</v>
      </c>
      <c r="F96" s="207" t="s">
        <v>215</v>
      </c>
    </row>
    <row r="97" spans="1:10" s="9" customFormat="1" ht="16.2" customHeight="1" x14ac:dyDescent="0.25">
      <c r="A97" s="130" t="s">
        <v>65</v>
      </c>
      <c r="B97" s="501" t="s">
        <v>105</v>
      </c>
      <c r="C97" s="502"/>
      <c r="D97" s="502"/>
      <c r="E97" s="502"/>
      <c r="F97" s="503"/>
      <c r="G97" s="48"/>
    </row>
    <row r="98" spans="1:10" s="9" customFormat="1" ht="16.2" customHeight="1" x14ac:dyDescent="0.25">
      <c r="A98" s="122" t="s">
        <v>174</v>
      </c>
      <c r="B98" s="208">
        <v>898</v>
      </c>
      <c r="C98" s="208">
        <v>623</v>
      </c>
      <c r="D98" s="208">
        <v>369</v>
      </c>
      <c r="E98" s="208">
        <v>137</v>
      </c>
      <c r="F98" s="209">
        <f t="shared" ref="F98:F106" si="11">SUM(E98/B98)*100</f>
        <v>15.256124721603564</v>
      </c>
      <c r="G98" s="14"/>
    </row>
    <row r="99" spans="1:10" s="9" customFormat="1" ht="16.2" customHeight="1" x14ac:dyDescent="0.25">
      <c r="A99" s="122" t="s">
        <v>175</v>
      </c>
      <c r="B99" s="208">
        <v>347</v>
      </c>
      <c r="C99" s="208">
        <v>59</v>
      </c>
      <c r="D99" s="208">
        <v>278</v>
      </c>
      <c r="E99" s="208">
        <v>232</v>
      </c>
      <c r="F99" s="209">
        <f t="shared" si="11"/>
        <v>66.858789625360231</v>
      </c>
      <c r="G99" s="14"/>
    </row>
    <row r="100" spans="1:10" s="9" customFormat="1" ht="16.2" customHeight="1" x14ac:dyDescent="0.25">
      <c r="A100" s="122" t="s">
        <v>177</v>
      </c>
      <c r="B100" s="208">
        <v>928</v>
      </c>
      <c r="C100" s="208">
        <v>384</v>
      </c>
      <c r="D100" s="208">
        <v>588</v>
      </c>
      <c r="E100" s="208">
        <v>382</v>
      </c>
      <c r="F100" s="209">
        <f t="shared" si="11"/>
        <v>41.163793103448278</v>
      </c>
      <c r="G100" s="14"/>
    </row>
    <row r="101" spans="1:10" s="9" customFormat="1" ht="16.2" customHeight="1" x14ac:dyDescent="0.25">
      <c r="A101" s="122" t="s">
        <v>178</v>
      </c>
      <c r="B101" s="208">
        <v>176</v>
      </c>
      <c r="C101" s="208">
        <v>107</v>
      </c>
      <c r="D101" s="208">
        <v>94</v>
      </c>
      <c r="E101" s="208">
        <v>48</v>
      </c>
      <c r="F101" s="209">
        <f t="shared" si="11"/>
        <v>27.27272727272727</v>
      </c>
      <c r="G101" s="14"/>
    </row>
    <row r="102" spans="1:10" s="9" customFormat="1" ht="16.2" customHeight="1" x14ac:dyDescent="0.25">
      <c r="A102" s="122" t="s">
        <v>216</v>
      </c>
      <c r="B102" s="208">
        <v>4058</v>
      </c>
      <c r="C102" s="208">
        <v>2346</v>
      </c>
      <c r="D102" s="208">
        <v>2625</v>
      </c>
      <c r="E102" s="208">
        <v>1292</v>
      </c>
      <c r="F102" s="209">
        <f t="shared" si="11"/>
        <v>31.838344011828486</v>
      </c>
      <c r="G102" s="48"/>
    </row>
    <row r="103" spans="1:10" s="9" customFormat="1" ht="16.2" customHeight="1" x14ac:dyDescent="0.25">
      <c r="A103" s="122" t="s">
        <v>132</v>
      </c>
      <c r="B103" s="208">
        <v>2420</v>
      </c>
      <c r="C103" s="208">
        <v>1097</v>
      </c>
      <c r="D103" s="208">
        <v>1653</v>
      </c>
      <c r="E103" s="208">
        <v>1053</v>
      </c>
      <c r="F103" s="209">
        <f t="shared" si="11"/>
        <v>43.512396694214878</v>
      </c>
      <c r="G103" s="48"/>
      <c r="J103" s="14"/>
    </row>
    <row r="104" spans="1:10" s="9" customFormat="1" ht="16.2" customHeight="1" x14ac:dyDescent="0.25">
      <c r="A104" s="122" t="s">
        <v>180</v>
      </c>
      <c r="B104" s="208">
        <v>925</v>
      </c>
      <c r="C104" s="208">
        <v>362</v>
      </c>
      <c r="D104" s="208">
        <v>673</v>
      </c>
      <c r="E104" s="208">
        <v>463</v>
      </c>
      <c r="F104" s="209">
        <f t="shared" si="11"/>
        <v>50.054054054054056</v>
      </c>
      <c r="G104" s="48"/>
    </row>
    <row r="105" spans="1:10" s="9" customFormat="1" ht="16.2" customHeight="1" x14ac:dyDescent="0.25">
      <c r="A105" s="122" t="s">
        <v>181</v>
      </c>
      <c r="B105" s="208">
        <v>1626</v>
      </c>
      <c r="C105" s="208">
        <v>704</v>
      </c>
      <c r="D105" s="208">
        <v>1231</v>
      </c>
      <c r="E105" s="208">
        <v>817</v>
      </c>
      <c r="F105" s="209">
        <f t="shared" si="11"/>
        <v>50.246002460024599</v>
      </c>
      <c r="G105" s="48"/>
    </row>
    <row r="106" spans="1:10" s="9" customFormat="1" ht="16.2" customHeight="1" x14ac:dyDescent="0.25">
      <c r="A106" s="171" t="s">
        <v>84</v>
      </c>
      <c r="B106" s="210">
        <v>11378</v>
      </c>
      <c r="C106" s="210">
        <v>5682</v>
      </c>
      <c r="D106" s="210">
        <v>7511</v>
      </c>
      <c r="E106" s="210">
        <v>4424</v>
      </c>
      <c r="F106" s="211">
        <f t="shared" si="11"/>
        <v>38.882053084900683</v>
      </c>
      <c r="G106" s="48"/>
    </row>
    <row r="107" spans="1:10" s="9" customFormat="1" ht="16.2" customHeight="1" x14ac:dyDescent="0.25">
      <c r="A107" s="130" t="s">
        <v>109</v>
      </c>
      <c r="B107" s="501" t="s">
        <v>207</v>
      </c>
      <c r="C107" s="502"/>
      <c r="D107" s="502"/>
      <c r="E107" s="502"/>
      <c r="F107" s="503"/>
      <c r="G107" s="48"/>
    </row>
    <row r="108" spans="1:10" s="9" customFormat="1" ht="16.2" customHeight="1" x14ac:dyDescent="0.25">
      <c r="A108" s="122" t="s">
        <v>111</v>
      </c>
      <c r="B108" s="170">
        <v>3804</v>
      </c>
      <c r="C108" s="170">
        <v>1903</v>
      </c>
      <c r="D108" s="170">
        <v>2855</v>
      </c>
      <c r="E108" s="170">
        <v>1574</v>
      </c>
      <c r="F108" s="200">
        <f>SUM(E108/B108)*100</f>
        <v>41.37749737118822</v>
      </c>
      <c r="G108" s="48"/>
    </row>
    <row r="109" spans="1:10" s="9" customFormat="1" ht="16.2" customHeight="1" x14ac:dyDescent="0.25">
      <c r="A109" s="122" t="s">
        <v>72</v>
      </c>
      <c r="B109" s="170">
        <v>4357</v>
      </c>
      <c r="C109" s="170">
        <v>2101</v>
      </c>
      <c r="D109" s="170">
        <v>2936</v>
      </c>
      <c r="E109" s="170">
        <v>1774</v>
      </c>
      <c r="F109" s="200">
        <f t="shared" ref="F109:F111" si="12">SUM(E109/B109)*100</f>
        <v>40.716089052100067</v>
      </c>
      <c r="G109" s="47"/>
    </row>
    <row r="110" spans="1:10" s="9" customFormat="1" ht="16.2" customHeight="1" x14ac:dyDescent="0.25">
      <c r="A110" s="122" t="s">
        <v>112</v>
      </c>
      <c r="B110" s="170">
        <v>3217</v>
      </c>
      <c r="C110" s="170">
        <v>1678</v>
      </c>
      <c r="D110" s="170">
        <v>1720</v>
      </c>
      <c r="E110" s="170">
        <v>1076</v>
      </c>
      <c r="F110" s="200">
        <f t="shared" si="12"/>
        <v>33.447311159465343</v>
      </c>
      <c r="G110" s="47"/>
    </row>
    <row r="111" spans="1:10" s="9" customFormat="1" ht="16.2" customHeight="1" x14ac:dyDescent="0.25">
      <c r="A111" s="171" t="s">
        <v>84</v>
      </c>
      <c r="B111" s="172">
        <f t="shared" ref="B111" si="13">SUM(B108:B110)</f>
        <v>11378</v>
      </c>
      <c r="C111" s="172">
        <v>5682</v>
      </c>
      <c r="D111" s="172">
        <v>7511</v>
      </c>
      <c r="E111" s="172">
        <v>4424</v>
      </c>
      <c r="F111" s="212">
        <f t="shared" si="12"/>
        <v>38.882053084900683</v>
      </c>
      <c r="G111" s="47"/>
    </row>
    <row r="112" spans="1:10" s="9" customFormat="1" ht="13.2" x14ac:dyDescent="0.25">
      <c r="A112" s="6" t="s">
        <v>217</v>
      </c>
      <c r="B112" s="6"/>
      <c r="C112" s="6"/>
      <c r="D112" s="6"/>
      <c r="E112" s="6"/>
      <c r="F112" s="6"/>
      <c r="G112" s="12"/>
      <c r="H112" s="12"/>
      <c r="I112" s="12"/>
    </row>
    <row r="113" spans="1:16" s="9" customFormat="1" ht="13.2" x14ac:dyDescent="0.25">
      <c r="A113" s="5" t="s">
        <v>218</v>
      </c>
      <c r="B113" s="6"/>
      <c r="C113" s="6"/>
      <c r="D113" s="6"/>
      <c r="E113" s="6"/>
      <c r="F113" s="6"/>
      <c r="G113" s="12"/>
      <c r="H113" s="12"/>
      <c r="I113" s="12"/>
    </row>
    <row r="114" spans="1:16" s="9" customFormat="1" ht="13.2" x14ac:dyDescent="0.25">
      <c r="A114" s="5"/>
      <c r="B114" s="6"/>
      <c r="C114" s="6"/>
      <c r="D114" s="6"/>
      <c r="E114" s="6"/>
      <c r="F114" s="6"/>
      <c r="G114" s="12"/>
      <c r="H114" s="12"/>
      <c r="I114" s="12"/>
    </row>
    <row r="115" spans="1:16" s="9" customFormat="1" ht="13.2" x14ac:dyDescent="0.25">
      <c r="A115" s="6"/>
      <c r="B115" s="6"/>
      <c r="C115" s="6"/>
      <c r="D115" s="6"/>
      <c r="E115" s="6"/>
      <c r="F115" s="12"/>
      <c r="G115" s="12"/>
      <c r="H115" s="12"/>
    </row>
    <row r="116" spans="1:16" s="9" customFormat="1" ht="13.2" x14ac:dyDescent="0.25">
      <c r="A116" s="5"/>
      <c r="B116" s="6"/>
      <c r="C116" s="6"/>
      <c r="D116" s="6"/>
      <c r="E116" s="6"/>
      <c r="F116" s="6"/>
      <c r="G116" s="12"/>
      <c r="H116" s="12"/>
      <c r="I116" s="12"/>
    </row>
    <row r="117" spans="1:16" s="9" customFormat="1" ht="16.2" customHeight="1" x14ac:dyDescent="0.35">
      <c r="A117" s="162" t="s">
        <v>219</v>
      </c>
      <c r="B117" s="128"/>
      <c r="C117" s="128"/>
      <c r="D117" s="128"/>
      <c r="E117" s="10"/>
      <c r="F117" s="10"/>
      <c r="I117" s="12"/>
      <c r="K117" s="6"/>
    </row>
    <row r="118" spans="1:16" s="9" customFormat="1" ht="40.200000000000003" x14ac:dyDescent="0.3">
      <c r="A118" s="213" t="s">
        <v>220</v>
      </c>
      <c r="B118" s="128"/>
      <c r="C118" s="128"/>
      <c r="D118" s="128"/>
      <c r="E118" s="128"/>
      <c r="F118" s="128"/>
      <c r="G118" s="12"/>
      <c r="H118" s="12"/>
      <c r="I118" s="12"/>
      <c r="J118" s="12"/>
      <c r="K118" s="12"/>
      <c r="L118" s="12"/>
      <c r="M118" s="12"/>
      <c r="P118" s="21"/>
    </row>
    <row r="119" spans="1:16" s="9" customFormat="1" ht="18" x14ac:dyDescent="0.35">
      <c r="A119" s="162" t="s">
        <v>221</v>
      </c>
      <c r="B119" s="128"/>
      <c r="C119" s="128"/>
      <c r="D119" s="128"/>
      <c r="E119" s="10"/>
      <c r="F119" s="10"/>
      <c r="J119" s="39"/>
      <c r="K119" s="46"/>
      <c r="L119" s="46"/>
      <c r="M119" s="46"/>
      <c r="N119" s="46"/>
      <c r="O119" s="46"/>
      <c r="P119" s="21"/>
    </row>
    <row r="120" spans="1:16" s="9" customFormat="1" ht="13.2" x14ac:dyDescent="0.25">
      <c r="A120" s="504" t="s">
        <v>114</v>
      </c>
      <c r="B120" s="504"/>
      <c r="C120" s="504"/>
      <c r="D120" s="504"/>
      <c r="E120" s="504"/>
      <c r="F120" s="504"/>
      <c r="G120" s="46"/>
      <c r="H120" s="46"/>
      <c r="K120" s="46"/>
      <c r="L120" s="46"/>
      <c r="M120" s="46"/>
      <c r="N120" s="46"/>
      <c r="O120" s="46"/>
    </row>
    <row r="121" spans="1:16" s="9" customFormat="1" ht="84" customHeight="1" x14ac:dyDescent="0.25">
      <c r="A121" s="214"/>
      <c r="B121" s="126" t="s">
        <v>202</v>
      </c>
      <c r="C121" s="215" t="s">
        <v>211</v>
      </c>
      <c r="D121" s="215" t="s">
        <v>222</v>
      </c>
      <c r="E121" s="215" t="s">
        <v>205</v>
      </c>
      <c r="F121" s="215" t="s">
        <v>206</v>
      </c>
      <c r="K121" s="46"/>
      <c r="L121" s="46"/>
      <c r="M121" s="46"/>
      <c r="N121" s="46"/>
      <c r="O121" s="46"/>
    </row>
    <row r="122" spans="1:16" s="9" customFormat="1" ht="12.75" customHeight="1" x14ac:dyDescent="0.25">
      <c r="A122" s="130" t="s">
        <v>65</v>
      </c>
      <c r="B122" s="501" t="s">
        <v>105</v>
      </c>
      <c r="C122" s="502"/>
      <c r="D122" s="502"/>
      <c r="E122" s="502"/>
      <c r="F122" s="503"/>
      <c r="K122" s="46"/>
      <c r="L122" s="46"/>
      <c r="M122" s="46"/>
      <c r="N122" s="46"/>
      <c r="O122" s="46"/>
    </row>
    <row r="123" spans="1:16" s="46" customFormat="1" ht="16.2" customHeight="1" x14ac:dyDescent="0.25">
      <c r="A123" s="122" t="s">
        <v>223</v>
      </c>
      <c r="B123" s="123">
        <v>6</v>
      </c>
      <c r="C123" s="123">
        <v>6</v>
      </c>
      <c r="D123" s="131">
        <f>SUM(C123/B123)*100</f>
        <v>100</v>
      </c>
      <c r="E123" s="123">
        <v>33</v>
      </c>
      <c r="F123" s="216">
        <f>SUM(E123/B123)</f>
        <v>5.5</v>
      </c>
    </row>
    <row r="124" spans="1:16" s="46" customFormat="1" ht="16.2" customHeight="1" x14ac:dyDescent="0.25">
      <c r="A124" s="122" t="s">
        <v>178</v>
      </c>
      <c r="B124" s="123">
        <v>2</v>
      </c>
      <c r="C124" s="123">
        <v>2</v>
      </c>
      <c r="D124" s="131">
        <f t="shared" ref="D124:D125" si="14">SUM(C124/B124)*100</f>
        <v>100</v>
      </c>
      <c r="E124" s="123">
        <v>24</v>
      </c>
      <c r="F124" s="216">
        <f>SUM(E124/B124)</f>
        <v>12</v>
      </c>
    </row>
    <row r="125" spans="1:16" s="46" customFormat="1" ht="16.2" customHeight="1" x14ac:dyDescent="0.25">
      <c r="A125" s="122" t="s">
        <v>224</v>
      </c>
      <c r="B125" s="123">
        <v>114</v>
      </c>
      <c r="C125" s="123">
        <v>112</v>
      </c>
      <c r="D125" s="131">
        <f t="shared" si="14"/>
        <v>98.245614035087712</v>
      </c>
      <c r="E125" s="123">
        <v>743</v>
      </c>
      <c r="F125" s="216">
        <f t="shared" ref="F125:F126" si="15">SUM(E125/B125)</f>
        <v>6.5175438596491224</v>
      </c>
    </row>
    <row r="126" spans="1:16" s="46" customFormat="1" ht="16.2" customHeight="1" x14ac:dyDescent="0.25">
      <c r="A126" s="122" t="s">
        <v>132</v>
      </c>
      <c r="B126" s="123">
        <v>46</v>
      </c>
      <c r="C126" s="123">
        <v>45</v>
      </c>
      <c r="D126" s="131">
        <f>SUM(C126/B126)*100</f>
        <v>97.826086956521735</v>
      </c>
      <c r="E126" s="123">
        <v>249</v>
      </c>
      <c r="F126" s="216">
        <f t="shared" si="15"/>
        <v>5.4130434782608692</v>
      </c>
    </row>
    <row r="127" spans="1:16" s="46" customFormat="1" ht="16.2" customHeight="1" x14ac:dyDescent="0.25">
      <c r="A127" s="122" t="s">
        <v>180</v>
      </c>
      <c r="B127" s="123">
        <v>11</v>
      </c>
      <c r="C127" s="123">
        <v>10</v>
      </c>
      <c r="D127" s="131">
        <f>SUM(C127/B127)*100</f>
        <v>90.909090909090907</v>
      </c>
      <c r="E127" s="123">
        <v>42</v>
      </c>
      <c r="F127" s="216">
        <f t="shared" ref="F127:F129" si="16">SUM(E127/B127)</f>
        <v>3.8181818181818183</v>
      </c>
    </row>
    <row r="128" spans="1:16" s="46" customFormat="1" ht="16.2" customHeight="1" x14ac:dyDescent="0.25">
      <c r="A128" s="122" t="s">
        <v>181</v>
      </c>
      <c r="B128" s="123">
        <v>21</v>
      </c>
      <c r="C128" s="123">
        <v>21</v>
      </c>
      <c r="D128" s="131">
        <f>SUM(C128/B128)*100</f>
        <v>100</v>
      </c>
      <c r="E128" s="123">
        <v>144</v>
      </c>
      <c r="F128" s="216">
        <f t="shared" si="16"/>
        <v>6.8571428571428568</v>
      </c>
    </row>
    <row r="129" spans="1:15" s="46" customFormat="1" ht="16.2" customHeight="1" x14ac:dyDescent="0.25">
      <c r="A129" s="217" t="s">
        <v>84</v>
      </c>
      <c r="B129" s="218">
        <v>200</v>
      </c>
      <c r="C129" s="218">
        <v>196</v>
      </c>
      <c r="D129" s="219">
        <f t="shared" ref="D129" si="17">SUM(C129/B129)*100</f>
        <v>98</v>
      </c>
      <c r="E129" s="218">
        <v>1235</v>
      </c>
      <c r="F129" s="220">
        <f t="shared" si="16"/>
        <v>6.1749999999999998</v>
      </c>
    </row>
    <row r="130" spans="1:15" s="46" customFormat="1" ht="16.2" customHeight="1" x14ac:dyDescent="0.25">
      <c r="A130" s="130" t="s">
        <v>109</v>
      </c>
      <c r="B130" s="501" t="s">
        <v>207</v>
      </c>
      <c r="C130" s="502"/>
      <c r="D130" s="502"/>
      <c r="E130" s="502"/>
      <c r="F130" s="503"/>
    </row>
    <row r="131" spans="1:15" s="46" customFormat="1" ht="16.2" customHeight="1" x14ac:dyDescent="0.25">
      <c r="A131" s="122" t="s">
        <v>111</v>
      </c>
      <c r="B131" s="123">
        <v>30</v>
      </c>
      <c r="C131" s="123">
        <v>30</v>
      </c>
      <c r="D131" s="131">
        <f>SUM(C131/B131)*100</f>
        <v>100</v>
      </c>
      <c r="E131" s="123">
        <v>218</v>
      </c>
      <c r="F131" s="216">
        <f>SUM(E131/B131)</f>
        <v>7.2666666666666666</v>
      </c>
    </row>
    <row r="132" spans="1:15" s="46" customFormat="1" ht="16.2" customHeight="1" x14ac:dyDescent="0.25">
      <c r="A132" s="122" t="s">
        <v>72</v>
      </c>
      <c r="B132" s="123">
        <v>57</v>
      </c>
      <c r="C132" s="123">
        <v>56</v>
      </c>
      <c r="D132" s="131">
        <f t="shared" ref="D132:D134" si="18">SUM(C132/B132)*100</f>
        <v>98.245614035087712</v>
      </c>
      <c r="E132" s="123">
        <v>379</v>
      </c>
      <c r="F132" s="216">
        <f t="shared" ref="F132:F134" si="19">SUM(E132/B132)</f>
        <v>6.6491228070175437</v>
      </c>
    </row>
    <row r="133" spans="1:15" s="46" customFormat="1" ht="16.2" customHeight="1" x14ac:dyDescent="0.25">
      <c r="A133" s="122" t="s">
        <v>112</v>
      </c>
      <c r="B133" s="123">
        <v>113</v>
      </c>
      <c r="C133" s="123">
        <v>110</v>
      </c>
      <c r="D133" s="131">
        <f t="shared" si="18"/>
        <v>97.345132743362825</v>
      </c>
      <c r="E133" s="123">
        <v>638</v>
      </c>
      <c r="F133" s="216">
        <f t="shared" si="19"/>
        <v>5.6460176991150446</v>
      </c>
    </row>
    <row r="134" spans="1:15" s="46" customFormat="1" ht="16.2" customHeight="1" x14ac:dyDescent="0.25">
      <c r="A134" s="171" t="s">
        <v>84</v>
      </c>
      <c r="B134" s="218">
        <v>200</v>
      </c>
      <c r="C134" s="218">
        <v>196</v>
      </c>
      <c r="D134" s="219">
        <f t="shared" si="18"/>
        <v>98</v>
      </c>
      <c r="E134" s="218">
        <v>1235</v>
      </c>
      <c r="F134" s="220">
        <f t="shared" si="19"/>
        <v>6.1749999999999998</v>
      </c>
    </row>
    <row r="135" spans="1:15" s="9" customFormat="1" ht="17.399999999999999" x14ac:dyDescent="0.3">
      <c r="A135" s="456" t="s">
        <v>127</v>
      </c>
      <c r="B135" s="456"/>
      <c r="C135" s="456"/>
      <c r="D135" s="456"/>
      <c r="E135" s="456"/>
      <c r="F135" s="456"/>
      <c r="G135" s="46"/>
      <c r="H135" s="21"/>
      <c r="K135" s="46"/>
      <c r="L135" s="46"/>
      <c r="M135" s="46"/>
      <c r="N135" s="46"/>
      <c r="O135" s="46"/>
    </row>
    <row r="136" spans="1:15" s="9" customFormat="1" ht="79.5" customHeight="1" x14ac:dyDescent="0.25">
      <c r="A136" s="221"/>
      <c r="B136" s="215" t="s">
        <v>202</v>
      </c>
      <c r="C136" s="215" t="s">
        <v>204</v>
      </c>
      <c r="D136" s="215" t="s">
        <v>222</v>
      </c>
      <c r="E136" s="215" t="s">
        <v>205</v>
      </c>
      <c r="F136" s="215" t="s">
        <v>206</v>
      </c>
      <c r="G136" s="46"/>
      <c r="K136" s="46"/>
      <c r="L136" s="46"/>
      <c r="M136" s="46"/>
      <c r="N136" s="46"/>
      <c r="O136" s="46"/>
    </row>
    <row r="137" spans="1:15" s="9" customFormat="1" ht="12.75" customHeight="1" x14ac:dyDescent="0.25">
      <c r="A137" s="130" t="s">
        <v>65</v>
      </c>
      <c r="B137" s="501" t="s">
        <v>105</v>
      </c>
      <c r="C137" s="502"/>
      <c r="D137" s="502"/>
      <c r="E137" s="502"/>
      <c r="F137" s="503"/>
      <c r="G137" s="46"/>
      <c r="K137" s="46"/>
      <c r="L137" s="46"/>
      <c r="M137" s="46"/>
      <c r="N137" s="46"/>
      <c r="O137" s="46"/>
    </row>
    <row r="138" spans="1:15" s="46" customFormat="1" ht="15.6" customHeight="1" x14ac:dyDescent="0.25">
      <c r="A138" s="122" t="s">
        <v>225</v>
      </c>
      <c r="B138" s="123">
        <v>25</v>
      </c>
      <c r="C138" s="123">
        <v>24</v>
      </c>
      <c r="D138" s="131">
        <f>SUM(C138/B138)*100</f>
        <v>96</v>
      </c>
      <c r="E138" s="123">
        <v>145</v>
      </c>
      <c r="F138" s="216">
        <f t="shared" ref="F138:F146" si="20">SUM(E138/B138)</f>
        <v>5.8</v>
      </c>
    </row>
    <row r="139" spans="1:15" s="46" customFormat="1" ht="15.6" customHeight="1" x14ac:dyDescent="0.25">
      <c r="A139" s="122" t="s">
        <v>226</v>
      </c>
      <c r="B139" s="123">
        <v>76</v>
      </c>
      <c r="C139" s="123">
        <v>76</v>
      </c>
      <c r="D139" s="131">
        <f t="shared" ref="D139:D141" si="21">SUM(C139/B139)*100</f>
        <v>100</v>
      </c>
      <c r="E139" s="123">
        <v>360</v>
      </c>
      <c r="F139" s="216">
        <f t="shared" si="20"/>
        <v>4.7368421052631575</v>
      </c>
    </row>
    <row r="140" spans="1:15" s="46" customFormat="1" ht="15.6" customHeight="1" x14ac:dyDescent="0.25">
      <c r="A140" s="122" t="s">
        <v>181</v>
      </c>
      <c r="B140" s="123">
        <v>76</v>
      </c>
      <c r="C140" s="123">
        <v>75</v>
      </c>
      <c r="D140" s="131">
        <f t="shared" si="21"/>
        <v>98.68421052631578</v>
      </c>
      <c r="E140" s="123">
        <v>475</v>
      </c>
      <c r="F140" s="216">
        <f t="shared" si="20"/>
        <v>6.25</v>
      </c>
    </row>
    <row r="141" spans="1:15" s="46" customFormat="1" ht="16.2" customHeight="1" x14ac:dyDescent="0.25">
      <c r="A141" s="171" t="s">
        <v>84</v>
      </c>
      <c r="B141" s="218">
        <v>177</v>
      </c>
      <c r="C141" s="218">
        <v>175</v>
      </c>
      <c r="D141" s="219">
        <f t="shared" si="21"/>
        <v>98.870056497175142</v>
      </c>
      <c r="E141" s="218">
        <v>980</v>
      </c>
      <c r="F141" s="220">
        <f t="shared" si="20"/>
        <v>5.536723163841808</v>
      </c>
    </row>
    <row r="142" spans="1:15" s="46" customFormat="1" ht="16.2" customHeight="1" x14ac:dyDescent="0.25">
      <c r="A142" s="130" t="s">
        <v>109</v>
      </c>
      <c r="B142" s="501" t="s">
        <v>207</v>
      </c>
      <c r="C142" s="502"/>
      <c r="D142" s="502"/>
      <c r="E142" s="502"/>
      <c r="F142" s="503"/>
    </row>
    <row r="143" spans="1:15" s="46" customFormat="1" ht="16.2" customHeight="1" x14ac:dyDescent="0.25">
      <c r="A143" s="122" t="s">
        <v>111</v>
      </c>
      <c r="B143" s="123">
        <v>7</v>
      </c>
      <c r="C143" s="123">
        <v>7</v>
      </c>
      <c r="D143" s="131">
        <f>SUM(C143/B143)*100</f>
        <v>100</v>
      </c>
      <c r="E143" s="123">
        <v>30</v>
      </c>
      <c r="F143" s="216">
        <f t="shared" si="20"/>
        <v>4.2857142857142856</v>
      </c>
    </row>
    <row r="144" spans="1:15" s="46" customFormat="1" ht="16.2" customHeight="1" x14ac:dyDescent="0.25">
      <c r="A144" s="122" t="s">
        <v>72</v>
      </c>
      <c r="B144" s="123">
        <v>22</v>
      </c>
      <c r="C144" s="123">
        <v>22</v>
      </c>
      <c r="D144" s="131">
        <f t="shared" ref="D144:D146" si="22">SUM(C144/B144)*100</f>
        <v>100</v>
      </c>
      <c r="E144" s="123">
        <v>121</v>
      </c>
      <c r="F144" s="216">
        <f t="shared" si="20"/>
        <v>5.5</v>
      </c>
    </row>
    <row r="145" spans="1:16" s="46" customFormat="1" ht="16.2" customHeight="1" x14ac:dyDescent="0.25">
      <c r="A145" s="122" t="s">
        <v>112</v>
      </c>
      <c r="B145" s="123">
        <v>148</v>
      </c>
      <c r="C145" s="123">
        <v>146</v>
      </c>
      <c r="D145" s="131">
        <f t="shared" si="22"/>
        <v>98.648648648648646</v>
      </c>
      <c r="E145" s="123">
        <v>829</v>
      </c>
      <c r="F145" s="216">
        <f t="shared" si="20"/>
        <v>5.6013513513513518</v>
      </c>
    </row>
    <row r="146" spans="1:16" s="46" customFormat="1" ht="16.2" customHeight="1" x14ac:dyDescent="0.25">
      <c r="A146" s="171" t="s">
        <v>84</v>
      </c>
      <c r="B146" s="218">
        <v>177</v>
      </c>
      <c r="C146" s="218">
        <v>175</v>
      </c>
      <c r="D146" s="219">
        <f t="shared" si="22"/>
        <v>98.870056497175142</v>
      </c>
      <c r="E146" s="218">
        <v>980</v>
      </c>
      <c r="F146" s="220">
        <f t="shared" si="20"/>
        <v>5.536723163841808</v>
      </c>
    </row>
    <row r="147" spans="1:16" s="9" customFormat="1" ht="13.2" x14ac:dyDescent="0.25">
      <c r="A147" s="35" t="s">
        <v>133</v>
      </c>
      <c r="C147" s="6"/>
      <c r="D147" s="6"/>
      <c r="E147" s="6"/>
      <c r="F147" s="6"/>
      <c r="G147" s="12"/>
      <c r="H147" s="12"/>
      <c r="I147" s="12"/>
    </row>
    <row r="148" spans="1:16" s="9" customFormat="1" ht="13.2" x14ac:dyDescent="0.25">
      <c r="A148" s="12" t="s">
        <v>227</v>
      </c>
      <c r="B148" s="6"/>
      <c r="C148" s="6"/>
      <c r="D148" s="6"/>
      <c r="E148" s="6"/>
      <c r="F148" s="6"/>
      <c r="G148" s="12"/>
      <c r="H148" s="12"/>
      <c r="I148" s="12"/>
    </row>
    <row r="149" spans="1:16" s="9" customFormat="1" ht="13.2" x14ac:dyDescent="0.25">
      <c r="A149" s="12" t="s">
        <v>228</v>
      </c>
      <c r="B149" s="6"/>
      <c r="C149" s="6"/>
      <c r="D149" s="12"/>
      <c r="E149" s="12"/>
      <c r="F149" s="12"/>
    </row>
    <row r="150" spans="1:16" s="9" customFormat="1" ht="13.2" x14ac:dyDescent="0.25">
      <c r="A150" s="12"/>
      <c r="B150" s="6"/>
      <c r="C150" s="6"/>
      <c r="D150" s="12"/>
      <c r="E150" s="12"/>
      <c r="F150" s="12"/>
    </row>
    <row r="151" spans="1:16" s="9" customFormat="1" ht="16.2" customHeight="1" x14ac:dyDescent="0.25">
      <c r="A151" s="12"/>
      <c r="B151" s="6"/>
      <c r="C151" s="6"/>
      <c r="D151" s="12"/>
      <c r="E151" s="12"/>
      <c r="F151" s="12"/>
    </row>
    <row r="152" spans="1:16" s="9" customFormat="1" ht="16.5" customHeight="1" x14ac:dyDescent="0.35">
      <c r="A152" s="162" t="s">
        <v>229</v>
      </c>
      <c r="B152" s="128"/>
      <c r="C152" s="128"/>
      <c r="D152" s="128"/>
      <c r="E152" s="128"/>
      <c r="F152" s="6"/>
      <c r="G152" s="12"/>
      <c r="H152" s="12"/>
      <c r="I152" s="12"/>
      <c r="K152" s="7"/>
      <c r="L152" s="7"/>
      <c r="M152" s="7"/>
      <c r="N152" s="7"/>
      <c r="O152" s="7"/>
      <c r="P152" s="7"/>
    </row>
    <row r="153" spans="1:16" s="9" customFormat="1" ht="16.5" customHeight="1" x14ac:dyDescent="0.25">
      <c r="A153" s="504" t="s">
        <v>114</v>
      </c>
      <c r="B153" s="504"/>
      <c r="C153" s="504"/>
      <c r="D153" s="504"/>
      <c r="E153" s="504"/>
      <c r="F153" s="15"/>
      <c r="G153" s="15"/>
    </row>
    <row r="154" spans="1:16" s="9" customFormat="1" ht="60" customHeight="1" x14ac:dyDescent="0.25">
      <c r="A154" s="214"/>
      <c r="B154" s="221" t="s">
        <v>230</v>
      </c>
      <c r="C154" s="222" t="s">
        <v>231</v>
      </c>
      <c r="D154" s="222" t="s">
        <v>232</v>
      </c>
      <c r="E154" s="222" t="s">
        <v>233</v>
      </c>
      <c r="F154" s="50"/>
    </row>
    <row r="155" spans="1:16" s="9" customFormat="1" ht="15.6" customHeight="1" x14ac:dyDescent="0.25">
      <c r="A155" s="130" t="s">
        <v>65</v>
      </c>
      <c r="B155" s="501" t="s">
        <v>105</v>
      </c>
      <c r="C155" s="502"/>
      <c r="D155" s="502"/>
      <c r="E155" s="503"/>
      <c r="F155" s="50"/>
    </row>
    <row r="156" spans="1:16" s="9" customFormat="1" ht="16.2" customHeight="1" x14ac:dyDescent="0.25">
      <c r="A156" s="122" t="s">
        <v>175</v>
      </c>
      <c r="B156" s="123">
        <v>0</v>
      </c>
      <c r="C156" s="123">
        <v>1</v>
      </c>
      <c r="D156" s="123">
        <v>1</v>
      </c>
      <c r="E156" s="123">
        <v>1</v>
      </c>
      <c r="F156" s="49"/>
    </row>
    <row r="157" spans="1:16" s="9" customFormat="1" ht="16.2" customHeight="1" x14ac:dyDescent="0.25">
      <c r="A157" s="122" t="s">
        <v>177</v>
      </c>
      <c r="B157" s="123">
        <v>5</v>
      </c>
      <c r="C157" s="123">
        <v>10</v>
      </c>
      <c r="D157" s="123">
        <v>8</v>
      </c>
      <c r="E157" s="123">
        <v>35</v>
      </c>
      <c r="F157" s="49"/>
    </row>
    <row r="158" spans="1:16" s="9" customFormat="1" ht="16.2" customHeight="1" x14ac:dyDescent="0.25">
      <c r="A158" s="122" t="s">
        <v>178</v>
      </c>
      <c r="B158" s="123">
        <v>2</v>
      </c>
      <c r="C158" s="123">
        <v>3</v>
      </c>
      <c r="D158" s="123">
        <v>1</v>
      </c>
      <c r="E158" s="123">
        <v>11</v>
      </c>
      <c r="F158" s="49"/>
    </row>
    <row r="159" spans="1:16" s="9" customFormat="1" ht="16.2" customHeight="1" x14ac:dyDescent="0.25">
      <c r="A159" s="122" t="s">
        <v>194</v>
      </c>
      <c r="B159" s="123">
        <v>104</v>
      </c>
      <c r="C159" s="123">
        <v>77</v>
      </c>
      <c r="D159" s="123">
        <v>15</v>
      </c>
      <c r="E159" s="123">
        <v>226</v>
      </c>
      <c r="F159" s="49"/>
    </row>
    <row r="160" spans="1:16" s="9" customFormat="1" ht="16.2" customHeight="1" x14ac:dyDescent="0.25">
      <c r="A160" s="122" t="s">
        <v>234</v>
      </c>
      <c r="B160" s="123">
        <v>35</v>
      </c>
      <c r="C160" s="123">
        <v>43</v>
      </c>
      <c r="D160" s="123">
        <v>27</v>
      </c>
      <c r="E160" s="123">
        <v>98</v>
      </c>
      <c r="F160" s="49"/>
    </row>
    <row r="161" spans="1:14" s="9" customFormat="1" ht="16.2" customHeight="1" x14ac:dyDescent="0.25">
      <c r="A161" s="122" t="s">
        <v>180</v>
      </c>
      <c r="B161" s="123">
        <v>10</v>
      </c>
      <c r="C161" s="123">
        <v>13</v>
      </c>
      <c r="D161" s="123">
        <v>8</v>
      </c>
      <c r="E161" s="123">
        <v>31</v>
      </c>
      <c r="F161" s="49"/>
    </row>
    <row r="162" spans="1:14" s="9" customFormat="1" ht="16.2" customHeight="1" x14ac:dyDescent="0.25">
      <c r="A162" s="122" t="s">
        <v>181</v>
      </c>
      <c r="B162" s="123">
        <v>18</v>
      </c>
      <c r="C162" s="123">
        <v>24</v>
      </c>
      <c r="D162" s="123">
        <v>9</v>
      </c>
      <c r="E162" s="123">
        <v>86</v>
      </c>
      <c r="F162" s="49"/>
    </row>
    <row r="163" spans="1:14" s="9" customFormat="1" ht="16.2" customHeight="1" x14ac:dyDescent="0.25">
      <c r="A163" s="171" t="s">
        <v>84</v>
      </c>
      <c r="B163" s="218">
        <v>174</v>
      </c>
      <c r="C163" s="218">
        <v>171</v>
      </c>
      <c r="D163" s="218">
        <v>69</v>
      </c>
      <c r="E163" s="218">
        <v>487</v>
      </c>
      <c r="F163" s="49"/>
    </row>
    <row r="164" spans="1:14" s="9" customFormat="1" ht="16.2" customHeight="1" x14ac:dyDescent="0.25">
      <c r="A164" s="130" t="s">
        <v>109</v>
      </c>
      <c r="B164" s="501" t="s">
        <v>207</v>
      </c>
      <c r="C164" s="502"/>
      <c r="D164" s="502"/>
      <c r="E164" s="503"/>
      <c r="F164" s="49"/>
    </row>
    <row r="165" spans="1:14" s="9" customFormat="1" ht="16.2" customHeight="1" x14ac:dyDescent="0.25">
      <c r="A165" s="122" t="s">
        <v>111</v>
      </c>
      <c r="B165" s="123">
        <v>27</v>
      </c>
      <c r="C165" s="123">
        <v>34</v>
      </c>
      <c r="D165" s="123">
        <v>17</v>
      </c>
      <c r="E165" s="123">
        <v>137</v>
      </c>
      <c r="F165" s="49"/>
    </row>
    <row r="166" spans="1:14" s="9" customFormat="1" ht="16.2" customHeight="1" x14ac:dyDescent="0.25">
      <c r="A166" s="122" t="s">
        <v>72</v>
      </c>
      <c r="B166" s="123">
        <v>49</v>
      </c>
      <c r="C166" s="123">
        <v>57</v>
      </c>
      <c r="D166" s="123">
        <v>25</v>
      </c>
      <c r="E166" s="123">
        <v>172</v>
      </c>
      <c r="F166" s="49"/>
    </row>
    <row r="167" spans="1:14" s="9" customFormat="1" ht="16.2" customHeight="1" x14ac:dyDescent="0.25">
      <c r="A167" s="122" t="s">
        <v>112</v>
      </c>
      <c r="B167" s="123">
        <v>98</v>
      </c>
      <c r="C167" s="123">
        <v>80</v>
      </c>
      <c r="D167" s="123">
        <v>27</v>
      </c>
      <c r="E167" s="123">
        <v>178</v>
      </c>
      <c r="F167" s="49"/>
    </row>
    <row r="168" spans="1:14" s="9" customFormat="1" ht="16.2" customHeight="1" x14ac:dyDescent="0.25">
      <c r="A168" s="124" t="s">
        <v>235</v>
      </c>
      <c r="B168" s="218">
        <v>174</v>
      </c>
      <c r="C168" s="218">
        <v>171</v>
      </c>
      <c r="D168" s="218">
        <v>69</v>
      </c>
      <c r="E168" s="218">
        <v>487</v>
      </c>
      <c r="F168" s="49"/>
    </row>
    <row r="169" spans="1:14" s="9" customFormat="1" ht="17.399999999999999" customHeight="1" x14ac:dyDescent="0.25">
      <c r="A169" s="456" t="s">
        <v>127</v>
      </c>
      <c r="B169" s="456"/>
      <c r="C169" s="456"/>
      <c r="D169" s="456"/>
      <c r="E169" s="456"/>
      <c r="F169" s="15"/>
    </row>
    <row r="170" spans="1:14" s="9" customFormat="1" ht="58.5" customHeight="1" x14ac:dyDescent="0.25">
      <c r="A170" s="214"/>
      <c r="B170" s="221" t="s">
        <v>230</v>
      </c>
      <c r="C170" s="222" t="s">
        <v>231</v>
      </c>
      <c r="D170" s="222" t="s">
        <v>236</v>
      </c>
      <c r="E170" s="222" t="s">
        <v>233</v>
      </c>
      <c r="F170" s="50"/>
      <c r="M170" s="13"/>
      <c r="N170" s="13"/>
    </row>
    <row r="171" spans="1:14" s="9" customFormat="1" ht="16.2" customHeight="1" x14ac:dyDescent="0.25">
      <c r="A171" s="130" t="s">
        <v>65</v>
      </c>
      <c r="B171" s="501" t="s">
        <v>105</v>
      </c>
      <c r="C171" s="502"/>
      <c r="D171" s="502"/>
      <c r="E171" s="503"/>
      <c r="F171" s="49"/>
    </row>
    <row r="172" spans="1:14" s="9" customFormat="1" ht="16.2" customHeight="1" x14ac:dyDescent="0.25">
      <c r="A172" s="122" t="s">
        <v>237</v>
      </c>
      <c r="B172" s="223">
        <v>22</v>
      </c>
      <c r="C172" s="223">
        <v>17</v>
      </c>
      <c r="D172" s="223">
        <v>2</v>
      </c>
      <c r="E172" s="223">
        <v>49</v>
      </c>
      <c r="F172" s="49"/>
    </row>
    <row r="173" spans="1:14" s="9" customFormat="1" ht="16.2" customHeight="1" x14ac:dyDescent="0.25">
      <c r="A173" s="122" t="s">
        <v>238</v>
      </c>
      <c r="B173" s="223">
        <v>58</v>
      </c>
      <c r="C173" s="223">
        <v>56</v>
      </c>
      <c r="D173" s="223">
        <v>10</v>
      </c>
      <c r="E173" s="223">
        <v>111</v>
      </c>
      <c r="F173" s="49"/>
    </row>
    <row r="174" spans="1:14" s="9" customFormat="1" ht="16.2" customHeight="1" x14ac:dyDescent="0.25">
      <c r="A174" s="122" t="s">
        <v>239</v>
      </c>
      <c r="B174" s="223">
        <v>0</v>
      </c>
      <c r="C174" s="223">
        <v>1</v>
      </c>
      <c r="D174" s="223">
        <v>1</v>
      </c>
      <c r="E174" s="223">
        <v>1</v>
      </c>
      <c r="F174" s="49"/>
    </row>
    <row r="175" spans="1:14" s="9" customFormat="1" ht="16.2" customHeight="1" x14ac:dyDescent="0.25">
      <c r="A175" s="122" t="s">
        <v>181</v>
      </c>
      <c r="B175" s="223">
        <v>73</v>
      </c>
      <c r="C175" s="223">
        <v>59</v>
      </c>
      <c r="D175" s="223">
        <v>0</v>
      </c>
      <c r="E175" s="223">
        <v>147</v>
      </c>
      <c r="F175" s="49"/>
    </row>
    <row r="176" spans="1:14" s="9" customFormat="1" ht="16.2" customHeight="1" x14ac:dyDescent="0.25">
      <c r="A176" s="171" t="s">
        <v>84</v>
      </c>
      <c r="B176" s="218">
        <f>SUM(B172:B175)</f>
        <v>153</v>
      </c>
      <c r="C176" s="218">
        <f>SUM(C172:C175)</f>
        <v>133</v>
      </c>
      <c r="D176" s="218">
        <f>SUM(D172:D175)</f>
        <v>13</v>
      </c>
      <c r="E176" s="218">
        <f>SUM(E172:E175)</f>
        <v>308</v>
      </c>
      <c r="F176" s="49"/>
    </row>
    <row r="177" spans="1:16" s="9" customFormat="1" ht="16.2" customHeight="1" x14ac:dyDescent="0.25">
      <c r="A177" s="130" t="s">
        <v>109</v>
      </c>
      <c r="B177" s="501" t="s">
        <v>207</v>
      </c>
      <c r="C177" s="502"/>
      <c r="D177" s="502"/>
      <c r="E177" s="503"/>
      <c r="F177" s="49"/>
    </row>
    <row r="178" spans="1:16" s="9" customFormat="1" ht="16.2" customHeight="1" x14ac:dyDescent="0.25">
      <c r="A178" s="122" t="s">
        <v>111</v>
      </c>
      <c r="B178" s="123">
        <v>6</v>
      </c>
      <c r="C178" s="223">
        <v>2</v>
      </c>
      <c r="D178" s="223">
        <v>0</v>
      </c>
      <c r="E178" s="223">
        <v>4</v>
      </c>
      <c r="F178" s="49"/>
    </row>
    <row r="179" spans="1:16" s="9" customFormat="1" ht="16.2" customHeight="1" x14ac:dyDescent="0.25">
      <c r="A179" s="122" t="s">
        <v>72</v>
      </c>
      <c r="B179" s="123">
        <v>19</v>
      </c>
      <c r="C179" s="223">
        <v>15</v>
      </c>
      <c r="D179" s="223">
        <v>1</v>
      </c>
      <c r="E179" s="223">
        <v>36</v>
      </c>
      <c r="F179" s="49"/>
    </row>
    <row r="180" spans="1:16" s="9" customFormat="1" ht="16.2" customHeight="1" x14ac:dyDescent="0.25">
      <c r="A180" s="122" t="s">
        <v>112</v>
      </c>
      <c r="B180" s="123">
        <v>128</v>
      </c>
      <c r="C180" s="223">
        <v>116</v>
      </c>
      <c r="D180" s="223">
        <v>12</v>
      </c>
      <c r="E180" s="223">
        <v>268</v>
      </c>
      <c r="F180" s="49"/>
    </row>
    <row r="181" spans="1:16" s="9" customFormat="1" ht="16.2" customHeight="1" x14ac:dyDescent="0.25">
      <c r="A181" s="124" t="s">
        <v>235</v>
      </c>
      <c r="B181" s="218">
        <f>SUM(B178:B180)</f>
        <v>153</v>
      </c>
      <c r="C181" s="218">
        <f t="shared" ref="C181:E181" si="23">SUM(C178:C180)</f>
        <v>133</v>
      </c>
      <c r="D181" s="218">
        <f t="shared" si="23"/>
        <v>13</v>
      </c>
      <c r="E181" s="218">
        <f t="shared" si="23"/>
        <v>308</v>
      </c>
      <c r="F181" s="49"/>
    </row>
    <row r="182" spans="1:16" s="9" customFormat="1" ht="13.2" x14ac:dyDescent="0.25">
      <c r="A182" s="35" t="s">
        <v>133</v>
      </c>
      <c r="B182" s="6"/>
      <c r="C182" s="6"/>
      <c r="D182" s="6"/>
      <c r="E182" s="6"/>
      <c r="F182" s="6"/>
      <c r="G182" s="12"/>
      <c r="H182" s="12"/>
      <c r="I182" s="12"/>
    </row>
    <row r="183" spans="1:16" s="9" customFormat="1" ht="13.2" x14ac:dyDescent="0.25">
      <c r="A183" s="6" t="s">
        <v>240</v>
      </c>
      <c r="B183" s="6"/>
      <c r="C183" s="6"/>
      <c r="D183" s="6"/>
      <c r="E183" s="6"/>
      <c r="F183" s="6"/>
      <c r="G183" s="12"/>
      <c r="H183" s="12"/>
      <c r="I183" s="12"/>
    </row>
    <row r="184" spans="1:16" s="9" customFormat="1" ht="16.2" customHeight="1" x14ac:dyDescent="0.25">
      <c r="A184" s="6" t="s">
        <v>241</v>
      </c>
      <c r="B184" s="6"/>
      <c r="C184" s="6"/>
      <c r="D184" s="6"/>
      <c r="E184" s="6"/>
      <c r="F184" s="6"/>
      <c r="G184" s="12"/>
      <c r="H184" s="12"/>
      <c r="I184" s="12"/>
    </row>
    <row r="185" spans="1:16" s="9" customFormat="1" ht="16.2" customHeight="1" x14ac:dyDescent="0.25">
      <c r="A185" s="6"/>
      <c r="B185" s="6"/>
      <c r="C185" s="6"/>
      <c r="D185" s="6"/>
      <c r="E185" s="6"/>
      <c r="F185" s="6"/>
      <c r="G185" s="12"/>
      <c r="H185" s="12"/>
      <c r="I185" s="12"/>
    </row>
    <row r="186" spans="1:16" s="9" customFormat="1" ht="24" customHeight="1" x14ac:dyDescent="0.25">
      <c r="A186" s="5"/>
      <c r="B186" s="6"/>
      <c r="C186" s="6"/>
      <c r="D186" s="6"/>
      <c r="E186" s="6"/>
      <c r="F186" s="6"/>
      <c r="G186" s="12"/>
      <c r="H186" s="12"/>
      <c r="I186" s="12"/>
    </row>
    <row r="187" spans="1:16" s="9" customFormat="1" ht="166.5" customHeight="1" x14ac:dyDescent="0.25">
      <c r="A187" s="224" t="s">
        <v>242</v>
      </c>
      <c r="B187" s="6"/>
      <c r="C187" s="6"/>
      <c r="D187" s="6"/>
      <c r="E187" s="6"/>
      <c r="F187" s="6"/>
      <c r="G187" s="12"/>
      <c r="H187" s="12"/>
      <c r="I187" s="12"/>
    </row>
    <row r="188" spans="1:16" s="9" customFormat="1" ht="16.2" customHeight="1" x14ac:dyDescent="0.25">
      <c r="A188" s="6"/>
      <c r="B188" s="6"/>
      <c r="C188" s="6"/>
      <c r="D188" s="6"/>
      <c r="E188" s="6"/>
      <c r="F188" s="6"/>
      <c r="G188" s="12"/>
      <c r="H188" s="12"/>
      <c r="I188" s="12"/>
    </row>
    <row r="189" spans="1:16" s="2" customFormat="1" ht="18" x14ac:dyDescent="0.35">
      <c r="A189" s="162" t="s">
        <v>243</v>
      </c>
      <c r="B189" s="162"/>
      <c r="C189" s="162"/>
      <c r="D189" s="162"/>
      <c r="E189" s="162"/>
      <c r="F189" s="162"/>
    </row>
    <row r="190" spans="1:16" s="9" customFormat="1" ht="16.2" customHeight="1" x14ac:dyDescent="0.25">
      <c r="A190" s="165"/>
      <c r="B190" s="128"/>
      <c r="C190" s="128"/>
      <c r="D190" s="128"/>
      <c r="E190" s="128"/>
      <c r="F190" s="128"/>
      <c r="G190" s="12"/>
      <c r="H190" s="12"/>
      <c r="I190" s="12"/>
    </row>
    <row r="191" spans="1:16" s="7" customFormat="1" ht="16.5" customHeight="1" x14ac:dyDescent="0.35">
      <c r="A191" s="162" t="s">
        <v>244</v>
      </c>
      <c r="B191" s="162"/>
      <c r="C191" s="162"/>
      <c r="D191" s="162"/>
      <c r="E191" s="162"/>
      <c r="F191" s="162"/>
      <c r="I191" s="70"/>
      <c r="J191" s="70"/>
      <c r="K191" s="70"/>
      <c r="L191" s="70"/>
      <c r="M191" s="70"/>
      <c r="N191" s="70"/>
      <c r="O191" s="70"/>
      <c r="P191" s="70"/>
    </row>
    <row r="192" spans="1:16" s="86" customFormat="1" ht="16.5" customHeight="1" x14ac:dyDescent="0.3">
      <c r="A192" s="225" t="s">
        <v>245</v>
      </c>
      <c r="B192" s="225"/>
      <c r="C192" s="225"/>
      <c r="D192" s="225"/>
      <c r="E192" s="225"/>
      <c r="F192" s="225"/>
      <c r="I192" s="70"/>
      <c r="J192" s="70"/>
      <c r="K192" s="70"/>
      <c r="L192" s="70"/>
      <c r="M192" s="70"/>
      <c r="N192" s="70"/>
      <c r="O192" s="70"/>
      <c r="P192" s="70"/>
    </row>
    <row r="193" spans="1:16" s="9" customFormat="1" ht="62.1" customHeight="1" x14ac:dyDescent="0.25">
      <c r="A193" s="198"/>
      <c r="B193" s="126" t="s">
        <v>129</v>
      </c>
      <c r="C193" s="215" t="s">
        <v>103</v>
      </c>
      <c r="D193" s="215" t="s">
        <v>246</v>
      </c>
      <c r="E193" s="117"/>
      <c r="F193" s="117"/>
      <c r="H193" s="70"/>
      <c r="I193" s="70"/>
      <c r="J193" s="70"/>
      <c r="K193" s="70"/>
      <c r="L193" s="70"/>
      <c r="M193" s="70"/>
      <c r="N193" s="70"/>
      <c r="O193" s="70"/>
    </row>
    <row r="194" spans="1:16" s="70" customFormat="1" ht="16.2" customHeight="1" x14ac:dyDescent="0.25">
      <c r="A194" s="130" t="s">
        <v>65</v>
      </c>
      <c r="B194" s="501" t="s">
        <v>105</v>
      </c>
      <c r="C194" s="502"/>
      <c r="D194" s="502"/>
      <c r="E194" s="226"/>
      <c r="F194" s="117"/>
    </row>
    <row r="195" spans="1:16" s="70" customFormat="1" ht="16.2" customHeight="1" x14ac:dyDescent="0.25">
      <c r="A195" s="122" t="s">
        <v>174</v>
      </c>
      <c r="B195" s="123">
        <v>623</v>
      </c>
      <c r="C195" s="123">
        <v>132</v>
      </c>
      <c r="D195" s="131">
        <v>21.187801361083984</v>
      </c>
      <c r="E195" s="117"/>
      <c r="F195" s="117"/>
    </row>
    <row r="196" spans="1:16" s="70" customFormat="1" ht="16.2" customHeight="1" x14ac:dyDescent="0.25">
      <c r="A196" s="122" t="s">
        <v>175</v>
      </c>
      <c r="B196" s="123">
        <v>59</v>
      </c>
      <c r="C196" s="123">
        <v>16</v>
      </c>
      <c r="D196" s="131">
        <v>27.118644714355469</v>
      </c>
      <c r="E196" s="117"/>
      <c r="F196" s="117"/>
    </row>
    <row r="197" spans="1:16" s="70" customFormat="1" ht="16.2" customHeight="1" x14ac:dyDescent="0.25">
      <c r="A197" s="122" t="s">
        <v>177</v>
      </c>
      <c r="B197" s="123">
        <v>384</v>
      </c>
      <c r="C197" s="123">
        <v>97</v>
      </c>
      <c r="D197" s="131">
        <f>SUM(C197/B197)*100</f>
        <v>25.260416666666668</v>
      </c>
      <c r="E197" s="117"/>
      <c r="F197" s="117"/>
    </row>
    <row r="198" spans="1:16" s="70" customFormat="1" ht="16.2" customHeight="1" x14ac:dyDescent="0.25">
      <c r="A198" s="122" t="s">
        <v>178</v>
      </c>
      <c r="B198" s="123">
        <v>107</v>
      </c>
      <c r="C198" s="123">
        <v>18</v>
      </c>
      <c r="D198" s="131">
        <v>16.822429656982422</v>
      </c>
      <c r="E198" s="117"/>
      <c r="F198" s="117"/>
    </row>
    <row r="199" spans="1:16" s="70" customFormat="1" ht="16.2" customHeight="1" x14ac:dyDescent="0.25">
      <c r="A199" s="122" t="s">
        <v>96</v>
      </c>
      <c r="B199" s="123">
        <v>2346</v>
      </c>
      <c r="C199" s="123">
        <v>780</v>
      </c>
      <c r="D199" s="131">
        <f>SUM(C199/B199)*100</f>
        <v>33.248081841432224</v>
      </c>
      <c r="E199" s="117"/>
      <c r="F199" s="117"/>
    </row>
    <row r="200" spans="1:16" s="70" customFormat="1" ht="16.2" customHeight="1" x14ac:dyDescent="0.25">
      <c r="A200" s="122" t="s">
        <v>195</v>
      </c>
      <c r="B200" s="123">
        <v>1098</v>
      </c>
      <c r="C200" s="123">
        <v>366</v>
      </c>
      <c r="D200" s="131">
        <f>SUM(C200/B200)*100</f>
        <v>33.333333333333329</v>
      </c>
      <c r="E200" s="117"/>
      <c r="F200" s="117"/>
    </row>
    <row r="201" spans="1:16" s="70" customFormat="1" ht="16.2" customHeight="1" x14ac:dyDescent="0.25">
      <c r="A201" s="122" t="s">
        <v>180</v>
      </c>
      <c r="B201" s="123">
        <v>369</v>
      </c>
      <c r="C201" s="123">
        <v>120</v>
      </c>
      <c r="D201" s="131">
        <v>32.52032470703125</v>
      </c>
      <c r="E201" s="117"/>
      <c r="F201" s="117"/>
    </row>
    <row r="202" spans="1:16" s="70" customFormat="1" ht="16.2" customHeight="1" x14ac:dyDescent="0.25">
      <c r="A202" s="122" t="s">
        <v>181</v>
      </c>
      <c r="B202" s="123">
        <v>704</v>
      </c>
      <c r="C202" s="123">
        <v>225</v>
      </c>
      <c r="D202" s="131">
        <v>31.960227966308594</v>
      </c>
      <c r="E202" s="117"/>
      <c r="F202" s="117"/>
    </row>
    <row r="203" spans="1:16" s="70" customFormat="1" ht="16.2" customHeight="1" x14ac:dyDescent="0.25">
      <c r="A203" s="124"/>
      <c r="B203" s="218">
        <v>5690</v>
      </c>
      <c r="C203" s="218">
        <v>1754</v>
      </c>
      <c r="D203" s="227">
        <v>30.826009750366211</v>
      </c>
      <c r="E203" s="117"/>
      <c r="F203" s="117"/>
    </row>
    <row r="204" spans="1:16" s="9" customFormat="1" ht="16.2" customHeight="1" x14ac:dyDescent="0.25">
      <c r="A204" s="130" t="s">
        <v>109</v>
      </c>
      <c r="B204" s="501" t="s">
        <v>207</v>
      </c>
      <c r="C204" s="502"/>
      <c r="D204" s="502"/>
      <c r="E204" s="226"/>
      <c r="F204" s="117"/>
      <c r="G204" s="70"/>
      <c r="I204" s="70"/>
      <c r="J204" s="70"/>
      <c r="K204" s="70"/>
      <c r="L204" s="70"/>
      <c r="M204" s="70"/>
      <c r="N204" s="70"/>
      <c r="O204" s="70"/>
      <c r="P204" s="70"/>
    </row>
    <row r="205" spans="1:16" s="9" customFormat="1" ht="16.2" customHeight="1" x14ac:dyDescent="0.25">
      <c r="A205" s="122" t="s">
        <v>111</v>
      </c>
      <c r="B205" s="123">
        <v>1908</v>
      </c>
      <c r="C205" s="123">
        <v>787</v>
      </c>
      <c r="D205" s="131">
        <v>41.247379302978516</v>
      </c>
      <c r="E205" s="117"/>
      <c r="F205" s="117"/>
      <c r="H205" s="70"/>
      <c r="I205" s="70"/>
      <c r="J205" s="70"/>
      <c r="K205" s="70"/>
      <c r="L205" s="70"/>
      <c r="M205" s="70"/>
      <c r="N205" s="70"/>
      <c r="O205" s="70"/>
    </row>
    <row r="206" spans="1:16" s="9" customFormat="1" ht="16.2" customHeight="1" x14ac:dyDescent="0.25">
      <c r="A206" s="122" t="s">
        <v>72</v>
      </c>
      <c r="B206" s="123">
        <v>2103</v>
      </c>
      <c r="C206" s="123">
        <v>642</v>
      </c>
      <c r="D206" s="131">
        <v>30.527816772460938</v>
      </c>
      <c r="E206" s="117"/>
      <c r="F206" s="117"/>
      <c r="H206" s="70"/>
      <c r="I206" s="70"/>
      <c r="J206" s="70"/>
      <c r="K206" s="70"/>
      <c r="L206" s="70"/>
      <c r="M206" s="70"/>
      <c r="N206" s="70"/>
      <c r="O206" s="70"/>
    </row>
    <row r="207" spans="1:16" s="9" customFormat="1" ht="16.2" customHeight="1" x14ac:dyDescent="0.25">
      <c r="A207" s="122" t="s">
        <v>112</v>
      </c>
      <c r="B207" s="123">
        <v>1679</v>
      </c>
      <c r="C207" s="123">
        <v>325</v>
      </c>
      <c r="D207" s="131">
        <v>19.356760025024414</v>
      </c>
      <c r="E207" s="117"/>
      <c r="F207" s="117"/>
      <c r="H207" s="70"/>
      <c r="I207" s="70"/>
      <c r="J207" s="70"/>
      <c r="K207" s="70"/>
      <c r="L207" s="70"/>
      <c r="M207" s="70"/>
      <c r="N207" s="70"/>
      <c r="O207" s="70"/>
    </row>
    <row r="208" spans="1:16" s="9" customFormat="1" ht="16.2" customHeight="1" x14ac:dyDescent="0.25">
      <c r="A208" s="124" t="s">
        <v>235</v>
      </c>
      <c r="B208" s="218">
        <v>5690</v>
      </c>
      <c r="C208" s="218">
        <v>1754</v>
      </c>
      <c r="D208" s="227">
        <v>30.826009750366211</v>
      </c>
      <c r="E208" s="117"/>
      <c r="F208" s="117"/>
      <c r="H208" s="70"/>
      <c r="I208" s="70"/>
      <c r="J208" s="70"/>
      <c r="K208" s="70"/>
      <c r="L208" s="70"/>
      <c r="M208" s="70"/>
      <c r="N208" s="70"/>
      <c r="O208" s="70"/>
    </row>
    <row r="209" spans="1:16" s="9" customFormat="1" ht="16.2" customHeight="1" x14ac:dyDescent="0.25">
      <c r="A209" s="118" t="s">
        <v>247</v>
      </c>
      <c r="B209" s="128"/>
      <c r="C209" s="128"/>
      <c r="D209" s="128"/>
      <c r="E209" s="128"/>
      <c r="F209" s="128"/>
      <c r="G209" s="12"/>
      <c r="H209" s="12"/>
      <c r="I209" s="12"/>
      <c r="J209" s="70"/>
      <c r="K209" s="70"/>
      <c r="L209" s="70"/>
      <c r="M209" s="70"/>
    </row>
    <row r="210" spans="1:16" s="9" customFormat="1" ht="16.2" customHeight="1" x14ac:dyDescent="0.25">
      <c r="A210" s="118"/>
      <c r="B210" s="128"/>
      <c r="C210" s="128"/>
      <c r="D210" s="128"/>
      <c r="E210" s="128"/>
      <c r="F210" s="128"/>
      <c r="G210" s="12"/>
      <c r="H210" s="12"/>
      <c r="I210" s="12"/>
      <c r="J210" s="70"/>
      <c r="K210" s="70"/>
      <c r="L210" s="70"/>
      <c r="M210" s="70"/>
    </row>
    <row r="211" spans="1:16" s="9" customFormat="1" ht="16.2" customHeight="1" x14ac:dyDescent="0.25">
      <c r="A211" s="118"/>
      <c r="B211" s="6"/>
      <c r="C211" s="6"/>
      <c r="D211" s="6"/>
      <c r="E211" s="6"/>
      <c r="F211" s="6"/>
      <c r="G211" s="12"/>
      <c r="H211" s="12"/>
      <c r="I211" s="12"/>
      <c r="J211" s="70"/>
      <c r="K211" s="70"/>
      <c r="L211" s="70"/>
      <c r="M211" s="70"/>
    </row>
    <row r="212" spans="1:16" s="9" customFormat="1" ht="16.2" customHeight="1" x14ac:dyDescent="0.35">
      <c r="A212" s="162" t="s">
        <v>248</v>
      </c>
      <c r="B212" s="128"/>
      <c r="C212" s="128"/>
      <c r="D212" s="128"/>
      <c r="E212" s="6"/>
      <c r="F212" s="6"/>
      <c r="G212" s="12"/>
      <c r="H212" s="12"/>
      <c r="I212" s="12"/>
      <c r="J212" s="70"/>
      <c r="K212" s="70"/>
      <c r="L212" s="70"/>
      <c r="M212" s="70"/>
      <c r="P212" s="21"/>
    </row>
    <row r="213" spans="1:16" s="9" customFormat="1" ht="16.2" customHeight="1" x14ac:dyDescent="0.3">
      <c r="A213" s="225" t="s">
        <v>245</v>
      </c>
      <c r="B213" s="128"/>
      <c r="C213" s="128"/>
      <c r="D213" s="128"/>
      <c r="E213" s="6"/>
      <c r="F213" s="6"/>
      <c r="G213" s="12"/>
      <c r="H213" s="12"/>
      <c r="I213" s="12"/>
      <c r="J213" s="70"/>
      <c r="K213" s="70"/>
      <c r="L213" s="70"/>
      <c r="M213" s="70"/>
      <c r="P213" s="21"/>
    </row>
    <row r="214" spans="1:16" s="9" customFormat="1" ht="63.45" customHeight="1" x14ac:dyDescent="0.25">
      <c r="A214" s="198" t="s">
        <v>65</v>
      </c>
      <c r="B214" s="126" t="s">
        <v>249</v>
      </c>
      <c r="C214" s="215" t="s">
        <v>250</v>
      </c>
      <c r="D214" s="215" t="s">
        <v>246</v>
      </c>
      <c r="E214" s="12"/>
      <c r="F214" s="12"/>
      <c r="G214" s="12"/>
      <c r="I214" s="70"/>
      <c r="J214" s="70"/>
      <c r="K214" s="70"/>
      <c r="L214" s="70"/>
    </row>
    <row r="215" spans="1:16" s="9" customFormat="1" ht="14.1" customHeight="1" x14ac:dyDescent="0.25">
      <c r="A215" s="122" t="s">
        <v>174</v>
      </c>
      <c r="B215" s="123">
        <v>1</v>
      </c>
      <c r="C215" s="123">
        <v>0</v>
      </c>
      <c r="D215" s="131">
        <v>0</v>
      </c>
      <c r="E215" s="12"/>
      <c r="F215" s="12"/>
      <c r="G215" s="12"/>
      <c r="I215" s="70"/>
      <c r="J215" s="70"/>
      <c r="K215" s="70"/>
      <c r="L215" s="70"/>
    </row>
    <row r="216" spans="1:16" s="9" customFormat="1" ht="14.1" customHeight="1" x14ac:dyDescent="0.25">
      <c r="A216" s="122" t="s">
        <v>78</v>
      </c>
      <c r="B216" s="123">
        <v>8</v>
      </c>
      <c r="C216" s="123">
        <v>1</v>
      </c>
      <c r="D216" s="131">
        <f>SUM(C216/B216)*100</f>
        <v>12.5</v>
      </c>
      <c r="E216" s="12"/>
      <c r="F216" s="12"/>
      <c r="G216" s="12"/>
      <c r="I216" s="70"/>
      <c r="J216" s="70"/>
      <c r="K216" s="70"/>
      <c r="L216" s="70"/>
    </row>
    <row r="217" spans="1:16" s="9" customFormat="1" ht="14.1" customHeight="1" x14ac:dyDescent="0.25">
      <c r="A217" s="122" t="s">
        <v>178</v>
      </c>
      <c r="B217" s="123">
        <v>2</v>
      </c>
      <c r="C217" s="123">
        <v>0</v>
      </c>
      <c r="D217" s="131">
        <v>0</v>
      </c>
      <c r="E217" s="12"/>
      <c r="F217" s="12"/>
      <c r="G217" s="12"/>
      <c r="I217" s="70"/>
      <c r="J217" s="70"/>
      <c r="K217" s="70"/>
      <c r="L217" s="70"/>
    </row>
    <row r="218" spans="1:16" s="9" customFormat="1" ht="14.1" customHeight="1" x14ac:dyDescent="0.25">
      <c r="A218" s="122" t="s">
        <v>179</v>
      </c>
      <c r="B218" s="123">
        <v>138</v>
      </c>
      <c r="C218" s="123">
        <v>54</v>
      </c>
      <c r="D218" s="131">
        <f>SUM(C218/B218)*100</f>
        <v>39.130434782608695</v>
      </c>
      <c r="E218" s="12"/>
      <c r="F218" s="12"/>
      <c r="G218" s="12"/>
      <c r="I218" s="70"/>
      <c r="J218" s="70"/>
      <c r="K218" s="70"/>
      <c r="L218" s="70"/>
    </row>
    <row r="219" spans="1:16" s="9" customFormat="1" ht="14.1" customHeight="1" x14ac:dyDescent="0.25">
      <c r="A219" s="122" t="s">
        <v>251</v>
      </c>
      <c r="B219" s="123">
        <v>101</v>
      </c>
      <c r="C219" s="123">
        <v>37</v>
      </c>
      <c r="D219" s="131">
        <f>SUM(C219/B219)*100</f>
        <v>36.633663366336634</v>
      </c>
      <c r="E219" s="12"/>
      <c r="F219" s="12"/>
      <c r="G219" s="12"/>
      <c r="I219" s="70"/>
      <c r="J219" s="70"/>
      <c r="K219" s="70"/>
      <c r="L219" s="70"/>
    </row>
    <row r="220" spans="1:16" s="9" customFormat="1" ht="14.1" customHeight="1" x14ac:dyDescent="0.25">
      <c r="A220" s="122" t="s">
        <v>180</v>
      </c>
      <c r="B220" s="123">
        <v>15</v>
      </c>
      <c r="C220" s="123">
        <v>5</v>
      </c>
      <c r="D220" s="131">
        <v>33.333332061767578</v>
      </c>
      <c r="E220" s="12"/>
      <c r="F220" s="12"/>
      <c r="G220" s="12"/>
      <c r="I220" s="70"/>
      <c r="J220" s="70"/>
      <c r="K220" s="70"/>
      <c r="L220" s="70"/>
    </row>
    <row r="221" spans="1:16" s="9" customFormat="1" ht="14.1" customHeight="1" x14ac:dyDescent="0.25">
      <c r="A221" s="122" t="s">
        <v>181</v>
      </c>
      <c r="B221" s="123">
        <v>105</v>
      </c>
      <c r="C221" s="123">
        <v>37</v>
      </c>
      <c r="D221" s="131">
        <v>35.238094329833984</v>
      </c>
      <c r="E221" s="12"/>
      <c r="F221" s="12"/>
      <c r="G221" s="12"/>
      <c r="I221" s="70"/>
      <c r="J221" s="70"/>
      <c r="K221" s="70"/>
      <c r="L221" s="70"/>
    </row>
    <row r="222" spans="1:16" s="9" customFormat="1" ht="14.1" customHeight="1" x14ac:dyDescent="0.25">
      <c r="A222" s="124" t="s">
        <v>84</v>
      </c>
      <c r="B222" s="218">
        <f>SUM(B215:B221)</f>
        <v>370</v>
      </c>
      <c r="C222" s="218">
        <f>SUM(C215:C221)</f>
        <v>134</v>
      </c>
      <c r="D222" s="227">
        <v>36.216217041015632</v>
      </c>
      <c r="E222" s="12"/>
      <c r="F222" s="12"/>
      <c r="G222" s="12"/>
      <c r="I222" s="70"/>
      <c r="J222" s="70"/>
      <c r="K222" s="70"/>
      <c r="L222" s="70"/>
    </row>
    <row r="223" spans="1:16" s="9" customFormat="1" ht="13.2" x14ac:dyDescent="0.25">
      <c r="A223" s="10" t="s">
        <v>252</v>
      </c>
      <c r="B223" s="128"/>
      <c r="C223" s="128"/>
      <c r="D223" s="128"/>
      <c r="E223" s="6"/>
      <c r="F223" s="6"/>
      <c r="G223" s="12"/>
      <c r="H223" s="12"/>
      <c r="I223" s="12"/>
    </row>
    <row r="224" spans="1:16" s="9" customFormat="1" ht="13.2" x14ac:dyDescent="0.25">
      <c r="A224" s="10" t="s">
        <v>253</v>
      </c>
      <c r="B224" s="128"/>
      <c r="C224" s="128"/>
      <c r="D224" s="128"/>
      <c r="E224" s="6"/>
      <c r="F224" s="6"/>
      <c r="G224" s="12"/>
      <c r="H224" s="12"/>
      <c r="I224" s="12"/>
    </row>
    <row r="225" spans="1:25" s="9" customFormat="1" ht="26.4" x14ac:dyDescent="0.25">
      <c r="A225" s="89" t="s">
        <v>254</v>
      </c>
      <c r="B225" s="6"/>
      <c r="C225" s="6"/>
      <c r="D225" s="6"/>
      <c r="E225" s="6"/>
      <c r="F225" s="6"/>
      <c r="G225" s="12"/>
      <c r="H225" s="12"/>
      <c r="I225" s="12"/>
    </row>
    <row r="226" spans="1:25" s="9" customFormat="1" ht="13.2" x14ac:dyDescent="0.25">
      <c r="A226" s="89"/>
      <c r="B226" s="6"/>
      <c r="C226" s="6"/>
      <c r="D226" s="6"/>
      <c r="E226" s="6"/>
      <c r="F226" s="6"/>
      <c r="G226" s="12"/>
      <c r="H226" s="12"/>
      <c r="I226" s="12"/>
    </row>
    <row r="227" spans="1:25" s="9" customFormat="1" ht="16.2" customHeight="1" x14ac:dyDescent="0.25">
      <c r="A227" s="20"/>
      <c r="B227" s="6"/>
      <c r="C227" s="6"/>
      <c r="D227" s="6"/>
      <c r="E227" s="6"/>
      <c r="F227" s="6"/>
      <c r="G227" s="12"/>
      <c r="H227" s="12"/>
      <c r="I227" s="12"/>
    </row>
    <row r="228" spans="1:25" s="7" customFormat="1" ht="16.5" customHeight="1" x14ac:dyDescent="0.35">
      <c r="A228" s="162" t="s">
        <v>255</v>
      </c>
      <c r="B228" s="162"/>
      <c r="C228" s="162"/>
      <c r="D228" s="162"/>
      <c r="E228" s="162"/>
    </row>
    <row r="229" spans="1:25" s="7" customFormat="1" ht="16.5" customHeight="1" x14ac:dyDescent="0.35">
      <c r="A229" s="225" t="s">
        <v>245</v>
      </c>
      <c r="B229" s="162"/>
      <c r="C229" s="162"/>
      <c r="D229" s="162"/>
      <c r="E229" s="162"/>
      <c r="K229" s="86"/>
    </row>
    <row r="230" spans="1:25" s="9" customFormat="1" ht="77.7" customHeight="1" x14ac:dyDescent="0.35">
      <c r="A230" s="198"/>
      <c r="B230" s="126" t="s">
        <v>256</v>
      </c>
      <c r="C230" s="215" t="s">
        <v>129</v>
      </c>
      <c r="D230" s="215" t="s">
        <v>250</v>
      </c>
      <c r="E230" s="228" t="s">
        <v>246</v>
      </c>
      <c r="F230" s="114"/>
      <c r="G230" s="8"/>
      <c r="H230" s="7"/>
      <c r="I230" s="7"/>
      <c r="J230" s="7"/>
      <c r="K230" s="7"/>
      <c r="L230" s="7"/>
      <c r="M230" s="7"/>
      <c r="N230" s="7"/>
      <c r="O230" s="14"/>
      <c r="P230" s="8"/>
      <c r="Q230" s="8"/>
      <c r="R230" s="8"/>
      <c r="S230" s="8"/>
      <c r="T230" s="8"/>
      <c r="U230" s="8"/>
      <c r="V230" s="14"/>
      <c r="W230" s="8"/>
      <c r="X230" s="14"/>
      <c r="Y230" s="8"/>
    </row>
    <row r="231" spans="1:25" s="9" customFormat="1" ht="14.25" customHeight="1" x14ac:dyDescent="0.35">
      <c r="A231" s="130" t="s">
        <v>65</v>
      </c>
      <c r="B231" s="501" t="s">
        <v>105</v>
      </c>
      <c r="C231" s="502"/>
      <c r="D231" s="502"/>
      <c r="E231" s="502"/>
      <c r="F231" s="95"/>
      <c r="G231" s="48"/>
      <c r="H231" s="48"/>
      <c r="I231" s="12"/>
      <c r="K231" s="7"/>
      <c r="L231" s="7"/>
      <c r="M231" s="7"/>
      <c r="N231" s="7"/>
      <c r="O231" s="7"/>
      <c r="P231" s="7"/>
      <c r="Q231" s="7"/>
    </row>
    <row r="232" spans="1:25" s="9" customFormat="1" ht="14.25" customHeight="1" x14ac:dyDescent="0.35">
      <c r="A232" s="130" t="s">
        <v>174</v>
      </c>
      <c r="B232" s="123">
        <v>562</v>
      </c>
      <c r="C232" s="123">
        <v>539</v>
      </c>
      <c r="D232" s="123">
        <v>156</v>
      </c>
      <c r="E232" s="229">
        <v>28.942485809326172</v>
      </c>
      <c r="F232" s="115"/>
      <c r="H232" s="7"/>
      <c r="I232" s="7"/>
      <c r="J232" s="7"/>
      <c r="K232" s="7"/>
      <c r="L232" s="7"/>
      <c r="M232" s="7"/>
      <c r="N232" s="7"/>
    </row>
    <row r="233" spans="1:25" s="9" customFormat="1" ht="14.25" customHeight="1" x14ac:dyDescent="0.35">
      <c r="A233" s="122" t="s">
        <v>175</v>
      </c>
      <c r="B233" s="123">
        <v>438</v>
      </c>
      <c r="C233" s="123">
        <v>435</v>
      </c>
      <c r="D233" s="123">
        <v>152</v>
      </c>
      <c r="E233" s="131">
        <v>34.942527770996094</v>
      </c>
      <c r="F233" s="12"/>
      <c r="H233" s="7"/>
      <c r="I233" s="7"/>
      <c r="J233" s="7"/>
      <c r="K233" s="7"/>
      <c r="L233" s="7"/>
      <c r="M233" s="7"/>
      <c r="N233" s="7"/>
    </row>
    <row r="234" spans="1:25" s="9" customFormat="1" ht="14.25" customHeight="1" x14ac:dyDescent="0.35">
      <c r="A234" s="122" t="s">
        <v>257</v>
      </c>
      <c r="B234" s="123">
        <v>835</v>
      </c>
      <c r="C234" s="123">
        <v>811</v>
      </c>
      <c r="D234" s="123">
        <v>282</v>
      </c>
      <c r="E234" s="131">
        <f>SUM(D234/C234)*100</f>
        <v>34.771886559802709</v>
      </c>
      <c r="F234" s="12"/>
      <c r="H234" s="7"/>
      <c r="I234" s="7"/>
      <c r="J234" s="7"/>
      <c r="K234" s="7"/>
      <c r="L234" s="7"/>
      <c r="M234" s="7"/>
      <c r="N234" s="7"/>
    </row>
    <row r="235" spans="1:25" s="9" customFormat="1" ht="14.25" customHeight="1" x14ac:dyDescent="0.35">
      <c r="A235" s="122" t="s">
        <v>178</v>
      </c>
      <c r="B235" s="123">
        <v>140</v>
      </c>
      <c r="C235" s="123">
        <v>140</v>
      </c>
      <c r="D235" s="123">
        <v>37</v>
      </c>
      <c r="E235" s="131">
        <v>26.428571701049805</v>
      </c>
      <c r="F235" s="12"/>
      <c r="H235" s="7"/>
      <c r="I235" s="7"/>
      <c r="J235" s="7"/>
      <c r="K235" s="7"/>
      <c r="L235" s="7"/>
      <c r="M235" s="7"/>
      <c r="N235" s="7"/>
    </row>
    <row r="236" spans="1:25" s="9" customFormat="1" ht="14.25" customHeight="1" x14ac:dyDescent="0.35">
      <c r="A236" s="122" t="s">
        <v>196</v>
      </c>
      <c r="B236" s="123">
        <v>3727</v>
      </c>
      <c r="C236" s="123">
        <v>3660</v>
      </c>
      <c r="D236" s="123">
        <v>1312</v>
      </c>
      <c r="E236" s="131">
        <f>SUM(D236/C236)*100</f>
        <v>35.84699453551913</v>
      </c>
      <c r="F236" s="12"/>
      <c r="H236" s="7"/>
      <c r="I236" s="7"/>
      <c r="J236" s="7"/>
      <c r="K236" s="7"/>
      <c r="L236" s="7"/>
      <c r="M236" s="7"/>
      <c r="N236" s="7"/>
    </row>
    <row r="237" spans="1:25" s="9" customFormat="1" ht="14.25" customHeight="1" x14ac:dyDescent="0.35">
      <c r="A237" s="122" t="s">
        <v>258</v>
      </c>
      <c r="B237" s="123">
        <v>2496</v>
      </c>
      <c r="C237" s="123">
        <v>2473</v>
      </c>
      <c r="D237" s="123">
        <v>1003</v>
      </c>
      <c r="E237" s="131">
        <f>SUM(D237/C237)*100</f>
        <v>40.558026688232914</v>
      </c>
      <c r="F237" s="12"/>
      <c r="H237" s="7"/>
      <c r="I237" s="7"/>
      <c r="J237" s="7"/>
      <c r="K237" s="7"/>
      <c r="L237" s="7"/>
      <c r="M237" s="7"/>
      <c r="N237" s="7"/>
    </row>
    <row r="238" spans="1:25" s="9" customFormat="1" ht="14.25" customHeight="1" x14ac:dyDescent="0.35">
      <c r="A238" s="122" t="s">
        <v>180</v>
      </c>
      <c r="B238" s="123">
        <v>668</v>
      </c>
      <c r="C238" s="123">
        <v>655</v>
      </c>
      <c r="D238" s="123">
        <v>280</v>
      </c>
      <c r="E238" s="131">
        <v>42.748092651367188</v>
      </c>
      <c r="F238" s="12"/>
      <c r="H238" s="7"/>
      <c r="I238" s="7"/>
      <c r="J238" s="7"/>
      <c r="K238" s="7"/>
      <c r="L238" s="7"/>
      <c r="M238" s="7"/>
      <c r="N238" s="7"/>
    </row>
    <row r="239" spans="1:25" s="9" customFormat="1" ht="14.25" customHeight="1" x14ac:dyDescent="0.35">
      <c r="A239" s="122" t="s">
        <v>181</v>
      </c>
      <c r="B239" s="123">
        <v>1326</v>
      </c>
      <c r="C239" s="123">
        <v>1323</v>
      </c>
      <c r="D239" s="123">
        <v>505</v>
      </c>
      <c r="E239" s="229">
        <v>38.170822143554688</v>
      </c>
      <c r="F239" s="115"/>
      <c r="H239" s="7"/>
      <c r="I239" s="7"/>
      <c r="J239" s="7"/>
      <c r="K239" s="7"/>
      <c r="L239" s="7"/>
      <c r="M239" s="7"/>
      <c r="N239" s="7"/>
    </row>
    <row r="240" spans="1:25" s="9" customFormat="1" ht="14.7" customHeight="1" x14ac:dyDescent="0.35">
      <c r="A240" s="124" t="s">
        <v>84</v>
      </c>
      <c r="B240" s="218">
        <v>10192</v>
      </c>
      <c r="C240" s="218">
        <v>10036</v>
      </c>
      <c r="D240" s="218">
        <v>3727</v>
      </c>
      <c r="E240" s="230">
        <v>37.136310577392578</v>
      </c>
      <c r="F240" s="115"/>
      <c r="H240" s="7"/>
      <c r="I240" s="7"/>
      <c r="J240" s="7"/>
      <c r="K240" s="7"/>
      <c r="L240" s="7"/>
      <c r="M240" s="7"/>
      <c r="N240" s="7"/>
    </row>
    <row r="241" spans="1:17" s="9" customFormat="1" ht="14.25" customHeight="1" x14ac:dyDescent="0.35">
      <c r="A241" s="130" t="s">
        <v>109</v>
      </c>
      <c r="B241" s="501" t="s">
        <v>207</v>
      </c>
      <c r="C241" s="502"/>
      <c r="D241" s="502"/>
      <c r="E241" s="502"/>
      <c r="F241" s="95"/>
      <c r="G241" s="48"/>
      <c r="H241" s="48"/>
      <c r="I241" s="12"/>
      <c r="K241" s="7"/>
      <c r="L241" s="7"/>
      <c r="M241" s="7"/>
      <c r="N241" s="7"/>
      <c r="O241" s="7"/>
      <c r="P241" s="7"/>
      <c r="Q241" s="7"/>
    </row>
    <row r="242" spans="1:17" s="9" customFormat="1" ht="15.6" customHeight="1" x14ac:dyDescent="0.35">
      <c r="A242" s="126" t="s">
        <v>111</v>
      </c>
      <c r="B242" s="123">
        <v>3773</v>
      </c>
      <c r="C242" s="123">
        <v>3732</v>
      </c>
      <c r="D242" s="123">
        <v>1597</v>
      </c>
      <c r="E242" s="229">
        <v>42.792068481445313</v>
      </c>
      <c r="F242" s="115"/>
      <c r="H242" s="7"/>
      <c r="I242" s="7"/>
      <c r="J242" s="7"/>
      <c r="K242" s="7"/>
      <c r="L242" s="7"/>
      <c r="M242" s="7"/>
      <c r="N242" s="7"/>
    </row>
    <row r="243" spans="1:17" s="9" customFormat="1" ht="15.6" customHeight="1" x14ac:dyDescent="0.35">
      <c r="A243" s="126" t="s">
        <v>72</v>
      </c>
      <c r="B243" s="123">
        <v>4070</v>
      </c>
      <c r="C243" s="123">
        <v>4007</v>
      </c>
      <c r="D243" s="123">
        <v>1483</v>
      </c>
      <c r="E243" s="131">
        <v>37.010231018066406</v>
      </c>
      <c r="F243" s="12"/>
      <c r="H243" s="7"/>
      <c r="I243" s="7"/>
      <c r="J243" s="7"/>
      <c r="K243" s="7"/>
      <c r="L243" s="7"/>
      <c r="M243" s="7"/>
      <c r="N243" s="7"/>
    </row>
    <row r="244" spans="1:17" s="9" customFormat="1" ht="15.6" customHeight="1" x14ac:dyDescent="0.35">
      <c r="A244" s="126" t="s">
        <v>112</v>
      </c>
      <c r="B244" s="123">
        <v>2349</v>
      </c>
      <c r="C244" s="123">
        <v>2297</v>
      </c>
      <c r="D244" s="123">
        <v>647</v>
      </c>
      <c r="E244" s="131">
        <v>28.16717529296875</v>
      </c>
      <c r="F244" s="12"/>
      <c r="H244" s="7"/>
      <c r="I244" s="7"/>
      <c r="J244" s="7"/>
      <c r="K244" s="7"/>
      <c r="L244" s="7"/>
      <c r="M244" s="7"/>
      <c r="N244" s="7"/>
    </row>
    <row r="245" spans="1:17" s="9" customFormat="1" ht="14.25" customHeight="1" x14ac:dyDescent="0.35">
      <c r="A245" s="124" t="s">
        <v>235</v>
      </c>
      <c r="B245" s="218">
        <v>10192</v>
      </c>
      <c r="C245" s="218">
        <v>10036</v>
      </c>
      <c r="D245" s="218">
        <v>3727</v>
      </c>
      <c r="E245" s="227">
        <v>37.136310577392578</v>
      </c>
      <c r="F245" s="12"/>
      <c r="H245" s="7"/>
      <c r="I245" s="7"/>
      <c r="J245" s="7"/>
      <c r="K245" s="7"/>
      <c r="L245" s="7"/>
      <c r="M245" s="7"/>
      <c r="N245" s="7"/>
    </row>
    <row r="246" spans="1:17" s="15" customFormat="1" ht="14.25" customHeight="1" x14ac:dyDescent="0.35">
      <c r="A246" s="10"/>
      <c r="B246" s="147"/>
      <c r="C246" s="147"/>
      <c r="D246" s="147"/>
      <c r="E246" s="148"/>
      <c r="F246" s="87"/>
      <c r="G246" s="87"/>
      <c r="H246" s="69"/>
      <c r="I246" s="20"/>
      <c r="K246" s="7"/>
      <c r="L246" s="7"/>
      <c r="M246" s="7"/>
      <c r="N246" s="7"/>
      <c r="O246" s="7"/>
      <c r="P246" s="7"/>
      <c r="Q246" s="7"/>
    </row>
    <row r="247" spans="1:17" s="9" customFormat="1" ht="13.2" x14ac:dyDescent="0.25">
      <c r="A247" s="10"/>
      <c r="B247" s="128"/>
      <c r="C247" s="128"/>
      <c r="D247" s="128"/>
      <c r="E247" s="128"/>
      <c r="F247" s="6"/>
      <c r="G247" s="12"/>
      <c r="H247" s="12"/>
      <c r="I247" s="12"/>
    </row>
    <row r="248" spans="1:17" ht="16.5" customHeight="1" x14ac:dyDescent="0.35">
      <c r="A248" s="117" t="s">
        <v>259</v>
      </c>
      <c r="B248" s="162"/>
      <c r="C248" s="162"/>
      <c r="D248" s="162"/>
      <c r="E248" s="162"/>
      <c r="F248" s="2"/>
    </row>
    <row r="249" spans="1:17" x14ac:dyDescent="0.3">
      <c r="B249" s="57"/>
    </row>
    <row r="251" spans="1:17" x14ac:dyDescent="0.3">
      <c r="A251" s="56"/>
    </row>
    <row r="258" spans="1:1" ht="16.5" customHeight="1" x14ac:dyDescent="0.3">
      <c r="A258" s="3"/>
    </row>
    <row r="259" spans="1:1" ht="16.5" customHeight="1" x14ac:dyDescent="0.3"/>
    <row r="260" spans="1:1" ht="16.5" customHeight="1" x14ac:dyDescent="0.3"/>
  </sheetData>
  <mergeCells count="35">
    <mergeCell ref="B231:E231"/>
    <mergeCell ref="B241:E241"/>
    <mergeCell ref="A169:E169"/>
    <mergeCell ref="B171:E171"/>
    <mergeCell ref="B177:E177"/>
    <mergeCell ref="B194:D194"/>
    <mergeCell ref="B204:D204"/>
    <mergeCell ref="B107:F107"/>
    <mergeCell ref="A120:F120"/>
    <mergeCell ref="B155:E155"/>
    <mergeCell ref="B164:E164"/>
    <mergeCell ref="A153:E153"/>
    <mergeCell ref="B122:F122"/>
    <mergeCell ref="B130:F130"/>
    <mergeCell ref="A135:F135"/>
    <mergeCell ref="B137:F137"/>
    <mergeCell ref="B142:F142"/>
    <mergeCell ref="A20:J20"/>
    <mergeCell ref="A28:H28"/>
    <mergeCell ref="A38:H38"/>
    <mergeCell ref="B97:F97"/>
    <mergeCell ref="A48:H48"/>
    <mergeCell ref="A58:H58"/>
    <mergeCell ref="B76:F76"/>
    <mergeCell ref="B86:F86"/>
    <mergeCell ref="J8:J9"/>
    <mergeCell ref="K8:K9"/>
    <mergeCell ref="L8:L9"/>
    <mergeCell ref="M8:M9"/>
    <mergeCell ref="A8:A9"/>
    <mergeCell ref="F8:F9"/>
    <mergeCell ref="G8:G9"/>
    <mergeCell ref="H8:H9"/>
    <mergeCell ref="I8:I9"/>
    <mergeCell ref="B8:E8"/>
  </mergeCells>
  <pageMargins left="0.25" right="0.25" top="0.75" bottom="0.75" header="0.3" footer="0.3"/>
  <pageSetup paperSize="8" scale="77" fitToHeight="0" orientation="landscape" cellComments="asDisplayed" r:id="rId1"/>
  <rowBreaks count="3" manualBreakCount="3">
    <brk id="23" max="12" man="1"/>
    <brk id="69" max="12" man="1"/>
    <brk id="188"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48"/>
  <sheetViews>
    <sheetView showGridLines="0" topLeftCell="A12" zoomScale="85" zoomScaleNormal="85" zoomScaleSheetLayoutView="70" zoomScalePageLayoutView="96" workbookViewId="0">
      <selection activeCell="F23" sqref="F23"/>
    </sheetView>
  </sheetViews>
  <sheetFormatPr defaultColWidth="8.6640625" defaultRowHeight="14.4" x14ac:dyDescent="0.3"/>
  <cols>
    <col min="1" max="1" width="73.5546875" style="268" customWidth="1"/>
    <col min="2" max="9" width="15.33203125" style="268" customWidth="1"/>
    <col min="10" max="18" width="15.33203125" customWidth="1"/>
    <col min="20" max="22" width="12" customWidth="1"/>
  </cols>
  <sheetData>
    <row r="1" spans="1:13" ht="17.399999999999999" x14ac:dyDescent="0.3">
      <c r="A1" s="298" t="s">
        <v>260</v>
      </c>
    </row>
    <row r="2" spans="1:13" ht="17.399999999999999" x14ac:dyDescent="0.3">
      <c r="A2" s="298" t="s">
        <v>261</v>
      </c>
    </row>
    <row r="3" spans="1:13" ht="23.7" customHeight="1" x14ac:dyDescent="0.3">
      <c r="A3" s="299" t="s">
        <v>262</v>
      </c>
      <c r="B3" s="300"/>
      <c r="C3" s="300"/>
      <c r="D3" s="300"/>
      <c r="E3" s="505"/>
      <c r="F3" s="505"/>
      <c r="G3" s="505"/>
      <c r="H3" s="505"/>
      <c r="I3" s="505"/>
      <c r="J3" s="32"/>
    </row>
    <row r="4" spans="1:13" s="11" customFormat="1" ht="16.5" customHeight="1" x14ac:dyDescent="0.35">
      <c r="A4" s="19" t="s">
        <v>263</v>
      </c>
      <c r="B4" s="250"/>
      <c r="C4" s="250"/>
      <c r="D4" s="250"/>
      <c r="E4" s="250"/>
      <c r="F4" s="250"/>
      <c r="G4" s="268"/>
      <c r="H4" s="268"/>
      <c r="I4" s="268"/>
    </row>
    <row r="5" spans="1:13" s="11" customFormat="1" ht="16.5" customHeight="1" x14ac:dyDescent="0.35">
      <c r="A5" s="19"/>
      <c r="B5" s="250"/>
      <c r="C5" s="250"/>
      <c r="D5" s="250"/>
      <c r="E5" s="250"/>
      <c r="F5" s="250"/>
      <c r="G5" s="268"/>
      <c r="H5" s="268"/>
      <c r="I5" s="268"/>
    </row>
    <row r="6" spans="1:13" s="11" customFormat="1" ht="16.5" customHeight="1" x14ac:dyDescent="0.35">
      <c r="A6" s="250" t="s">
        <v>264</v>
      </c>
      <c r="B6" s="250"/>
      <c r="C6" s="250"/>
      <c r="D6" s="250"/>
      <c r="E6" s="250"/>
      <c r="F6" s="250"/>
      <c r="G6" s="268"/>
      <c r="H6" s="268"/>
      <c r="I6" s="268"/>
    </row>
    <row r="7" spans="1:13" s="11" customFormat="1" ht="16.5" customHeight="1" x14ac:dyDescent="0.35">
      <c r="A7" s="506" t="s">
        <v>265</v>
      </c>
      <c r="B7" s="507"/>
      <c r="C7" s="507"/>
      <c r="D7" s="508"/>
      <c r="E7" s="250"/>
      <c r="F7" s="250"/>
      <c r="G7" s="268"/>
      <c r="H7" s="268"/>
      <c r="I7" s="268"/>
    </row>
    <row r="8" spans="1:13" s="9" customFormat="1" ht="40.200000000000003" x14ac:dyDescent="0.3">
      <c r="A8" s="301" t="s">
        <v>65</v>
      </c>
      <c r="B8" s="302" t="s">
        <v>119</v>
      </c>
      <c r="C8" s="302" t="s">
        <v>250</v>
      </c>
      <c r="D8" s="302" t="s">
        <v>266</v>
      </c>
      <c r="E8" s="19"/>
      <c r="F8" s="19"/>
      <c r="G8" s="19"/>
      <c r="H8" s="19"/>
      <c r="I8" s="19"/>
      <c r="J8" s="90"/>
      <c r="K8" s="11"/>
      <c r="L8" s="11"/>
      <c r="M8" s="11"/>
    </row>
    <row r="9" spans="1:13" s="9" customFormat="1" x14ac:dyDescent="0.3">
      <c r="A9" s="236" t="s">
        <v>174</v>
      </c>
      <c r="B9" s="303">
        <v>90</v>
      </c>
      <c r="C9" s="303">
        <v>10</v>
      </c>
      <c r="D9" s="304">
        <f>SUM(C9/B9)*100</f>
        <v>11.111111111111111</v>
      </c>
      <c r="E9" s="19"/>
      <c r="F9" s="19"/>
      <c r="G9" s="19"/>
      <c r="H9" s="19"/>
      <c r="I9" s="19"/>
      <c r="J9" s="90"/>
      <c r="K9" s="11"/>
      <c r="L9" s="11"/>
      <c r="M9" s="11"/>
    </row>
    <row r="10" spans="1:13" s="9" customFormat="1" ht="14.25" customHeight="1" x14ac:dyDescent="0.3">
      <c r="A10" s="236" t="s">
        <v>175</v>
      </c>
      <c r="B10" s="303">
        <v>46</v>
      </c>
      <c r="C10" s="303">
        <v>4</v>
      </c>
      <c r="D10" s="304">
        <f t="shared" ref="D10:D18" si="0">SUM(C10/B10)*100</f>
        <v>8.695652173913043</v>
      </c>
      <c r="E10" s="19"/>
      <c r="F10" s="19"/>
      <c r="G10" s="19"/>
      <c r="H10" s="19"/>
      <c r="I10" s="19"/>
      <c r="K10" s="11"/>
      <c r="L10" s="11"/>
      <c r="M10" s="11"/>
    </row>
    <row r="11" spans="1:13" s="9" customFormat="1" ht="14.25" customHeight="1" x14ac:dyDescent="0.3">
      <c r="A11" s="236" t="s">
        <v>176</v>
      </c>
      <c r="B11" s="303">
        <v>231</v>
      </c>
      <c r="C11" s="303">
        <v>33</v>
      </c>
      <c r="D11" s="304">
        <f t="shared" si="0"/>
        <v>14.285714285714285</v>
      </c>
      <c r="E11" s="19"/>
      <c r="F11" s="19"/>
      <c r="G11" s="19"/>
      <c r="H11" s="19"/>
      <c r="I11" s="19"/>
      <c r="K11" s="11"/>
      <c r="L11" s="11"/>
      <c r="M11" s="11"/>
    </row>
    <row r="12" spans="1:13" s="9" customFormat="1" ht="14.25" customHeight="1" x14ac:dyDescent="0.3">
      <c r="A12" s="236" t="s">
        <v>177</v>
      </c>
      <c r="B12" s="303">
        <v>82</v>
      </c>
      <c r="C12" s="303">
        <v>8</v>
      </c>
      <c r="D12" s="304">
        <f t="shared" si="0"/>
        <v>9.7560975609756095</v>
      </c>
      <c r="E12" s="19"/>
      <c r="F12" s="19"/>
      <c r="G12" s="19"/>
      <c r="H12" s="19"/>
      <c r="I12" s="19"/>
      <c r="K12" s="11"/>
      <c r="L12" s="11"/>
      <c r="M12" s="11"/>
    </row>
    <row r="13" spans="1:13" s="9" customFormat="1" ht="14.25" customHeight="1" x14ac:dyDescent="0.3">
      <c r="A13" s="236" t="s">
        <v>178</v>
      </c>
      <c r="B13" s="303">
        <v>14</v>
      </c>
      <c r="C13" s="303">
        <v>3</v>
      </c>
      <c r="D13" s="304">
        <f t="shared" si="0"/>
        <v>21.428571428571427</v>
      </c>
      <c r="E13" s="19"/>
      <c r="F13" s="19"/>
      <c r="G13" s="19"/>
      <c r="H13" s="19"/>
      <c r="I13" s="19"/>
      <c r="K13" s="11"/>
      <c r="L13" s="11"/>
      <c r="M13" s="11"/>
    </row>
    <row r="14" spans="1:13" s="9" customFormat="1" ht="14.25" customHeight="1" x14ac:dyDescent="0.3">
      <c r="A14" s="236" t="s">
        <v>267</v>
      </c>
      <c r="B14" s="303">
        <v>331</v>
      </c>
      <c r="C14" s="303">
        <v>33</v>
      </c>
      <c r="D14" s="304">
        <f t="shared" si="0"/>
        <v>9.9697885196374632</v>
      </c>
      <c r="E14" s="19"/>
      <c r="F14" s="19"/>
      <c r="G14" s="19"/>
      <c r="H14" s="19"/>
      <c r="I14" s="19"/>
      <c r="K14" s="11"/>
      <c r="L14" s="11"/>
      <c r="M14" s="11"/>
    </row>
    <row r="15" spans="1:13" s="9" customFormat="1" ht="14.25" customHeight="1" x14ac:dyDescent="0.3">
      <c r="A15" s="236" t="s">
        <v>268</v>
      </c>
      <c r="B15" s="303">
        <v>359</v>
      </c>
      <c r="C15" s="303">
        <v>44</v>
      </c>
      <c r="D15" s="304">
        <f t="shared" si="0"/>
        <v>12.256267409470752</v>
      </c>
      <c r="E15" s="19"/>
      <c r="F15" s="19"/>
      <c r="G15" s="19"/>
      <c r="H15" s="19"/>
      <c r="I15" s="19"/>
      <c r="K15" s="11"/>
      <c r="L15" s="11"/>
      <c r="M15" s="11"/>
    </row>
    <row r="16" spans="1:13" s="9" customFormat="1" ht="14.25" customHeight="1" x14ac:dyDescent="0.3">
      <c r="A16" s="236" t="s">
        <v>180</v>
      </c>
      <c r="B16" s="303">
        <v>61</v>
      </c>
      <c r="C16" s="303">
        <v>1</v>
      </c>
      <c r="D16" s="304">
        <f t="shared" si="0"/>
        <v>1.639344262295082</v>
      </c>
      <c r="E16" s="19"/>
      <c r="F16" s="19"/>
      <c r="G16" s="19"/>
      <c r="H16" s="19"/>
      <c r="I16" s="19"/>
      <c r="K16" s="11"/>
      <c r="L16" s="11"/>
      <c r="M16" s="11"/>
    </row>
    <row r="17" spans="1:13" s="9" customFormat="1" ht="14.25" customHeight="1" x14ac:dyDescent="0.3">
      <c r="A17" s="236" t="s">
        <v>181</v>
      </c>
      <c r="B17" s="303">
        <v>342</v>
      </c>
      <c r="C17" s="303">
        <v>22</v>
      </c>
      <c r="D17" s="304">
        <f t="shared" si="0"/>
        <v>6.4327485380116958</v>
      </c>
      <c r="E17" s="19"/>
      <c r="F17" s="19"/>
      <c r="G17" s="19"/>
      <c r="H17" s="19"/>
      <c r="I17" s="19"/>
      <c r="K17" s="11"/>
      <c r="L17" s="11"/>
      <c r="M17" s="11"/>
    </row>
    <row r="18" spans="1:13" s="9" customFormat="1" ht="14.25" customHeight="1" x14ac:dyDescent="0.3">
      <c r="A18" s="305" t="s">
        <v>84</v>
      </c>
      <c r="B18" s="306">
        <f>SUM(B9:B17)</f>
        <v>1556</v>
      </c>
      <c r="C18" s="306">
        <f>SUM(C9:C17)</f>
        <v>158</v>
      </c>
      <c r="D18" s="307">
        <f t="shared" si="0"/>
        <v>10.154241645244216</v>
      </c>
      <c r="E18" s="19"/>
      <c r="F18" s="19"/>
      <c r="G18" s="19"/>
      <c r="H18" s="19"/>
      <c r="I18" s="19"/>
      <c r="K18" s="11"/>
      <c r="L18" s="11"/>
      <c r="M18" s="11"/>
    </row>
    <row r="19" spans="1:13" s="9" customFormat="1" ht="13.2" x14ac:dyDescent="0.25">
      <c r="A19" s="299" t="s">
        <v>85</v>
      </c>
      <c r="B19" s="19"/>
      <c r="C19" s="19"/>
      <c r="D19" s="19"/>
      <c r="E19" s="19"/>
      <c r="F19" s="19"/>
      <c r="G19" s="19"/>
      <c r="H19" s="19"/>
      <c r="I19" s="19"/>
    </row>
    <row r="20" spans="1:13" s="9" customFormat="1" ht="13.2" x14ac:dyDescent="0.25">
      <c r="A20" s="19" t="s">
        <v>269</v>
      </c>
      <c r="B20" s="19"/>
      <c r="C20" s="19"/>
      <c r="D20" s="19"/>
      <c r="E20" s="19"/>
      <c r="F20" s="19"/>
      <c r="G20" s="19"/>
      <c r="H20" s="19"/>
      <c r="I20" s="19"/>
    </row>
    <row r="21" spans="1:13" s="9" customFormat="1" ht="13.2" x14ac:dyDescent="0.25">
      <c r="A21" s="19" t="s">
        <v>270</v>
      </c>
      <c r="B21" s="19"/>
      <c r="C21" s="19"/>
      <c r="D21" s="19"/>
      <c r="E21" s="19"/>
      <c r="F21" s="19"/>
      <c r="G21" s="19"/>
      <c r="H21" s="19"/>
      <c r="I21" s="19"/>
    </row>
    <row r="22" spans="1:13" s="9" customFormat="1" x14ac:dyDescent="0.3">
      <c r="A22" s="19"/>
      <c r="B22" s="19"/>
      <c r="C22" s="19"/>
      <c r="D22" s="19"/>
      <c r="E22" s="19"/>
      <c r="F22" s="19"/>
      <c r="G22" s="19"/>
      <c r="H22" s="19"/>
      <c r="I22" s="19"/>
      <c r="K22" s="11"/>
      <c r="L22" s="11"/>
      <c r="M22" s="11"/>
    </row>
    <row r="23" spans="1:13" ht="16.5" customHeight="1" x14ac:dyDescent="0.35">
      <c r="A23" s="250" t="s">
        <v>271</v>
      </c>
      <c r="B23" s="250"/>
      <c r="C23" s="250"/>
      <c r="D23" s="250"/>
      <c r="E23" s="250"/>
      <c r="F23" s="250"/>
      <c r="K23" s="7"/>
      <c r="L23" s="11"/>
      <c r="M23" s="11"/>
    </row>
    <row r="24" spans="1:13" ht="16.5" customHeight="1" x14ac:dyDescent="0.35">
      <c r="A24" s="509" t="s">
        <v>265</v>
      </c>
      <c r="B24" s="510"/>
      <c r="C24" s="510"/>
      <c r="D24" s="510"/>
      <c r="E24" s="250"/>
      <c r="F24" s="250"/>
      <c r="K24" s="7"/>
      <c r="L24" s="11"/>
      <c r="M24" s="11"/>
    </row>
    <row r="25" spans="1:13" ht="40.799999999999997" x14ac:dyDescent="0.35">
      <c r="A25" s="301" t="s">
        <v>65</v>
      </c>
      <c r="B25" s="302" t="s">
        <v>119</v>
      </c>
      <c r="C25" s="302" t="s">
        <v>250</v>
      </c>
      <c r="D25" s="302" t="s">
        <v>266</v>
      </c>
      <c r="E25" s="250"/>
      <c r="F25" s="250"/>
      <c r="K25" s="7"/>
      <c r="L25" s="11"/>
      <c r="M25" s="11"/>
    </row>
    <row r="26" spans="1:13" ht="16.5" customHeight="1" x14ac:dyDescent="0.35">
      <c r="A26" s="236" t="s">
        <v>175</v>
      </c>
      <c r="B26" s="240">
        <v>22</v>
      </c>
      <c r="C26" s="240">
        <v>3</v>
      </c>
      <c r="D26" s="304">
        <f>SUM(C26/B26)*100</f>
        <v>13.636363636363635</v>
      </c>
      <c r="E26" s="250"/>
      <c r="F26" s="250"/>
      <c r="K26" s="7"/>
      <c r="L26" s="11"/>
      <c r="M26" s="11"/>
    </row>
    <row r="27" spans="1:13" ht="16.5" customHeight="1" x14ac:dyDescent="0.35">
      <c r="A27" s="236" t="s">
        <v>177</v>
      </c>
      <c r="B27" s="240">
        <v>238</v>
      </c>
      <c r="C27" s="240">
        <v>20</v>
      </c>
      <c r="D27" s="304">
        <f t="shared" ref="D27:D33" si="1">SUM(C27/B27)*100</f>
        <v>8.4033613445378155</v>
      </c>
      <c r="E27" s="250"/>
      <c r="F27" s="250"/>
      <c r="K27" s="7"/>
      <c r="L27" s="11"/>
      <c r="M27" s="11"/>
    </row>
    <row r="28" spans="1:13" ht="16.5" customHeight="1" x14ac:dyDescent="0.35">
      <c r="A28" s="236" t="s">
        <v>178</v>
      </c>
      <c r="B28" s="240">
        <v>10</v>
      </c>
      <c r="C28" s="240">
        <v>0</v>
      </c>
      <c r="D28" s="304">
        <f t="shared" si="1"/>
        <v>0</v>
      </c>
      <c r="E28" s="250"/>
      <c r="F28" s="250"/>
      <c r="K28" s="7"/>
      <c r="L28" s="11"/>
      <c r="M28" s="11"/>
    </row>
    <row r="29" spans="1:13" ht="16.5" customHeight="1" x14ac:dyDescent="0.35">
      <c r="A29" s="236" t="s">
        <v>196</v>
      </c>
      <c r="B29" s="240">
        <v>224</v>
      </c>
      <c r="C29" s="240">
        <v>25</v>
      </c>
      <c r="D29" s="304">
        <f t="shared" si="1"/>
        <v>11.160714285714286</v>
      </c>
      <c r="E29" s="250"/>
      <c r="F29" s="250"/>
      <c r="K29" s="7"/>
      <c r="L29" s="11"/>
      <c r="M29" s="11"/>
    </row>
    <row r="30" spans="1:13" ht="16.5" customHeight="1" x14ac:dyDescent="0.35">
      <c r="A30" s="236" t="s">
        <v>272</v>
      </c>
      <c r="B30" s="240">
        <v>131</v>
      </c>
      <c r="C30" s="240">
        <v>27</v>
      </c>
      <c r="D30" s="304">
        <f t="shared" si="1"/>
        <v>20.610687022900763</v>
      </c>
      <c r="E30" s="250"/>
      <c r="F30" s="250"/>
      <c r="K30" s="7"/>
      <c r="L30" s="11"/>
      <c r="M30" s="11"/>
    </row>
    <row r="31" spans="1:13" ht="16.5" customHeight="1" x14ac:dyDescent="0.35">
      <c r="A31" s="236" t="s">
        <v>180</v>
      </c>
      <c r="B31" s="240">
        <v>61</v>
      </c>
      <c r="C31" s="240">
        <v>2</v>
      </c>
      <c r="D31" s="304">
        <f t="shared" si="1"/>
        <v>3.278688524590164</v>
      </c>
      <c r="E31" s="250"/>
      <c r="F31" s="250"/>
      <c r="K31" s="7"/>
      <c r="L31" s="11"/>
      <c r="M31" s="11"/>
    </row>
    <row r="32" spans="1:13" ht="16.5" customHeight="1" x14ac:dyDescent="0.35">
      <c r="A32" s="236" t="s">
        <v>181</v>
      </c>
      <c r="B32" s="240">
        <v>4</v>
      </c>
      <c r="C32" s="240">
        <v>0</v>
      </c>
      <c r="D32" s="304">
        <f t="shared" si="1"/>
        <v>0</v>
      </c>
      <c r="E32" s="250"/>
      <c r="F32" s="250"/>
      <c r="K32" s="7"/>
      <c r="L32" s="11"/>
      <c r="M32" s="11"/>
    </row>
    <row r="33" spans="1:19" ht="16.5" customHeight="1" x14ac:dyDescent="0.35">
      <c r="A33" s="305" t="s">
        <v>84</v>
      </c>
      <c r="B33" s="308">
        <f>SUM(B26:B32)</f>
        <v>690</v>
      </c>
      <c r="C33" s="308">
        <f>SUM(C26:C32)</f>
        <v>77</v>
      </c>
      <c r="D33" s="307">
        <f t="shared" si="1"/>
        <v>11.159420289855072</v>
      </c>
      <c r="E33" s="250"/>
      <c r="F33" s="250"/>
      <c r="K33" s="7"/>
      <c r="L33" s="11"/>
      <c r="M33" s="11"/>
    </row>
    <row r="34" spans="1:19" s="9" customFormat="1" x14ac:dyDescent="0.3">
      <c r="A34" s="299" t="s">
        <v>85</v>
      </c>
      <c r="B34" s="19"/>
      <c r="C34" s="19"/>
      <c r="D34" s="268"/>
      <c r="E34" s="19"/>
      <c r="F34" s="19"/>
      <c r="G34" s="19"/>
      <c r="H34" s="19"/>
      <c r="I34" s="19"/>
    </row>
    <row r="35" spans="1:19" s="9" customFormat="1" x14ac:dyDescent="0.3">
      <c r="A35" s="19" t="s">
        <v>269</v>
      </c>
      <c r="B35" s="19"/>
      <c r="C35" s="19"/>
      <c r="D35" s="268"/>
      <c r="E35" s="19"/>
      <c r="F35" s="19"/>
      <c r="G35" s="19"/>
      <c r="H35" s="19"/>
      <c r="I35" s="19"/>
    </row>
    <row r="36" spans="1:19" x14ac:dyDescent="0.3">
      <c r="A36" s="19" t="s">
        <v>270</v>
      </c>
    </row>
    <row r="40" spans="1:19" x14ac:dyDescent="0.3">
      <c r="S40" s="9"/>
    </row>
    <row r="46" spans="1:19" ht="16.5" customHeight="1" x14ac:dyDescent="0.3">
      <c r="A46" s="293"/>
    </row>
    <row r="47" spans="1:19" ht="16.5" customHeight="1" x14ac:dyDescent="0.3"/>
    <row r="48" spans="1:19" ht="16.5" customHeight="1" x14ac:dyDescent="0.3"/>
  </sheetData>
  <mergeCells count="3">
    <mergeCell ref="E3:I3"/>
    <mergeCell ref="A7:D7"/>
    <mergeCell ref="A24:D24"/>
  </mergeCells>
  <pageMargins left="0.25" right="0.25" top="0.75" bottom="0.75" header="0.3" footer="0.3"/>
  <pageSetup paperSize="8" scale="62" fitToHeight="0" orientation="landscape" cellComments="asDisplayed" r:id="rId1"/>
  <rowBreaks count="1" manualBreakCount="1">
    <brk id="5" max="16" man="1"/>
  </rowBreaks>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0"/>
  <sheetViews>
    <sheetView topLeftCell="A6" zoomScale="85" zoomScaleNormal="85" workbookViewId="0">
      <selection activeCell="A32" sqref="A32"/>
    </sheetView>
  </sheetViews>
  <sheetFormatPr defaultColWidth="9.33203125" defaultRowHeight="14.4" x14ac:dyDescent="0.3"/>
  <cols>
    <col min="1" max="1" width="51.33203125" style="268" customWidth="1"/>
    <col min="2" max="4" width="13.33203125" style="268" customWidth="1"/>
    <col min="5" max="5" width="15.5546875" style="268" customWidth="1"/>
    <col min="6" max="6" width="10.88671875" style="268" customWidth="1"/>
    <col min="7" max="7" width="11.33203125" style="268" customWidth="1"/>
    <col min="8" max="9" width="11" style="268" customWidth="1"/>
    <col min="10" max="14" width="9.33203125" style="268"/>
  </cols>
  <sheetData>
    <row r="1" spans="1:14" ht="17.399999999999999" x14ac:dyDescent="0.3">
      <c r="A1" s="298" t="s">
        <v>273</v>
      </c>
      <c r="B1" s="298"/>
      <c r="C1" s="298"/>
      <c r="D1" s="298"/>
      <c r="E1" s="298"/>
      <c r="F1" s="298"/>
      <c r="G1" s="298"/>
      <c r="H1" s="298"/>
      <c r="I1" s="298"/>
      <c r="J1" s="298"/>
      <c r="K1" s="298"/>
      <c r="L1" s="298"/>
      <c r="M1" s="298"/>
    </row>
    <row r="2" spans="1:14" ht="17.399999999999999" x14ac:dyDescent="0.3">
      <c r="A2" s="298" t="s">
        <v>274</v>
      </c>
      <c r="B2" s="298"/>
      <c r="C2" s="298"/>
      <c r="D2" s="298"/>
      <c r="E2" s="298"/>
      <c r="F2" s="298"/>
      <c r="G2" s="298"/>
      <c r="H2" s="298"/>
      <c r="I2" s="298"/>
      <c r="J2" s="298"/>
      <c r="K2" s="298"/>
      <c r="L2" s="298"/>
      <c r="M2" s="298"/>
    </row>
    <row r="3" spans="1:14" x14ac:dyDescent="0.3">
      <c r="A3" s="268" t="s">
        <v>275</v>
      </c>
    </row>
    <row r="5" spans="1:14" ht="18" x14ac:dyDescent="0.35">
      <c r="A5" s="250" t="s">
        <v>276</v>
      </c>
      <c r="B5" s="250"/>
      <c r="C5" s="250"/>
      <c r="D5" s="250"/>
      <c r="E5" s="250"/>
      <c r="F5" s="250"/>
      <c r="G5" s="250"/>
      <c r="H5" s="250"/>
      <c r="I5" s="250"/>
      <c r="J5" s="250"/>
      <c r="K5" s="250"/>
      <c r="L5" s="250"/>
      <c r="M5" s="250"/>
    </row>
    <row r="6" spans="1:14" ht="18" x14ac:dyDescent="0.35">
      <c r="A6" s="19" t="s">
        <v>277</v>
      </c>
      <c r="B6" s="250"/>
      <c r="C6" s="250"/>
      <c r="D6" s="250"/>
      <c r="E6" s="250"/>
      <c r="F6" s="250"/>
      <c r="G6" s="250"/>
      <c r="H6" s="250"/>
      <c r="I6" s="250"/>
      <c r="J6" s="250"/>
      <c r="K6" s="250"/>
      <c r="L6" s="250"/>
      <c r="M6" s="250"/>
    </row>
    <row r="7" spans="1:14" ht="52.8" x14ac:dyDescent="0.3">
      <c r="A7" s="233" t="s">
        <v>278</v>
      </c>
      <c r="B7" s="310" t="s">
        <v>279</v>
      </c>
      <c r="C7" s="310" t="s">
        <v>129</v>
      </c>
      <c r="D7" s="310" t="s">
        <v>280</v>
      </c>
      <c r="E7" s="310" t="s">
        <v>281</v>
      </c>
    </row>
    <row r="8" spans="1:14" x14ac:dyDescent="0.3">
      <c r="A8" s="236" t="s">
        <v>282</v>
      </c>
      <c r="B8" s="303">
        <v>143</v>
      </c>
      <c r="C8" s="303">
        <v>191</v>
      </c>
      <c r="D8" s="303">
        <v>75</v>
      </c>
      <c r="E8" s="311">
        <v>39.267017364501953</v>
      </c>
    </row>
    <row r="9" spans="1:14" x14ac:dyDescent="0.3">
      <c r="A9" s="236" t="s">
        <v>283</v>
      </c>
      <c r="B9" s="303"/>
      <c r="C9" s="303"/>
      <c r="D9" s="303"/>
      <c r="E9" s="311"/>
    </row>
    <row r="10" spans="1:14" x14ac:dyDescent="0.3">
      <c r="A10" s="236" t="s">
        <v>284</v>
      </c>
      <c r="B10" s="303">
        <v>212</v>
      </c>
      <c r="C10" s="303">
        <v>66</v>
      </c>
      <c r="D10" s="303">
        <v>31</v>
      </c>
      <c r="E10" s="311">
        <v>46.969696044921875</v>
      </c>
    </row>
    <row r="11" spans="1:14" x14ac:dyDescent="0.3">
      <c r="A11" s="236" t="s">
        <v>285</v>
      </c>
      <c r="B11" s="303">
        <v>182</v>
      </c>
      <c r="C11" s="303">
        <v>152</v>
      </c>
      <c r="D11" s="303">
        <v>54</v>
      </c>
      <c r="E11" s="311">
        <v>35.526317596435547</v>
      </c>
    </row>
    <row r="12" spans="1:14" x14ac:dyDescent="0.3">
      <c r="A12" s="236" t="s">
        <v>286</v>
      </c>
      <c r="B12" s="303">
        <v>340</v>
      </c>
      <c r="C12" s="303">
        <v>436</v>
      </c>
      <c r="D12" s="303">
        <v>156</v>
      </c>
      <c r="E12" s="311">
        <v>35.779815673828125</v>
      </c>
    </row>
    <row r="13" spans="1:14" x14ac:dyDescent="0.3">
      <c r="A13" s="236" t="s">
        <v>287</v>
      </c>
      <c r="B13" s="303">
        <v>1658</v>
      </c>
      <c r="C13" s="303">
        <v>1980</v>
      </c>
      <c r="D13" s="303">
        <v>734</v>
      </c>
      <c r="E13" s="311">
        <v>37.1</v>
      </c>
    </row>
    <row r="14" spans="1:14" s="71" customFormat="1" x14ac:dyDescent="0.3">
      <c r="A14" s="305" t="s">
        <v>288</v>
      </c>
      <c r="B14" s="312">
        <f>SUM(B8:B13)</f>
        <v>2535</v>
      </c>
      <c r="C14" s="312">
        <f t="shared" ref="C14:D14" si="0">SUM(C8:C13)</f>
        <v>2825</v>
      </c>
      <c r="D14" s="312">
        <f t="shared" si="0"/>
        <v>1050</v>
      </c>
      <c r="E14" s="313">
        <f>IF(C14=0,0,(D14/C14)*100)</f>
        <v>37.168141592920357</v>
      </c>
      <c r="F14" s="268"/>
      <c r="G14" s="268"/>
      <c r="H14" s="268"/>
      <c r="I14" s="268"/>
      <c r="J14" s="268"/>
      <c r="K14" s="268"/>
      <c r="L14" s="268"/>
      <c r="M14" s="268"/>
      <c r="N14" s="268"/>
    </row>
    <row r="15" spans="1:14" s="71" customFormat="1" x14ac:dyDescent="0.3">
      <c r="A15" s="19" t="s">
        <v>269</v>
      </c>
      <c r="B15" s="314"/>
      <c r="C15" s="314"/>
      <c r="D15" s="314"/>
      <c r="E15" s="315"/>
      <c r="F15" s="268"/>
      <c r="G15" s="268"/>
      <c r="H15" s="268"/>
      <c r="I15" s="268"/>
      <c r="J15" s="268"/>
      <c r="K15" s="268"/>
      <c r="L15" s="268"/>
      <c r="M15" s="268"/>
      <c r="N15" s="268"/>
    </row>
    <row r="16" spans="1:14" x14ac:dyDescent="0.3">
      <c r="A16" s="522" t="s">
        <v>289</v>
      </c>
      <c r="B16" s="522"/>
      <c r="C16" s="522"/>
      <c r="D16" s="522"/>
      <c r="E16" s="16"/>
      <c r="F16" s="16"/>
      <c r="G16" s="300"/>
      <c r="H16" s="19"/>
      <c r="I16" s="19"/>
      <c r="J16" s="19"/>
      <c r="K16" s="19"/>
      <c r="L16" s="19"/>
      <c r="M16" s="19"/>
    </row>
    <row r="17" spans="1:9" x14ac:dyDescent="0.3">
      <c r="A17" s="19" t="s">
        <v>290</v>
      </c>
      <c r="B17" s="316"/>
      <c r="C17" s="316"/>
      <c r="D17" s="316"/>
    </row>
    <row r="18" spans="1:9" x14ac:dyDescent="0.3">
      <c r="A18" s="19"/>
    </row>
    <row r="19" spans="1:9" ht="18" x14ac:dyDescent="0.35">
      <c r="A19" s="250" t="s">
        <v>291</v>
      </c>
      <c r="B19" s="250"/>
      <c r="C19" s="250"/>
      <c r="D19" s="250"/>
      <c r="E19" s="250"/>
      <c r="F19" s="250"/>
      <c r="G19" s="263"/>
      <c r="H19" s="250"/>
      <c r="I19" s="250"/>
    </row>
    <row r="20" spans="1:9" x14ac:dyDescent="0.3">
      <c r="A20" s="317"/>
    </row>
    <row r="21" spans="1:9" x14ac:dyDescent="0.3">
      <c r="A21" s="512" t="s">
        <v>142</v>
      </c>
      <c r="B21" s="516" t="s">
        <v>292</v>
      </c>
      <c r="C21" s="516"/>
      <c r="D21" s="518"/>
      <c r="E21" s="516" t="s">
        <v>293</v>
      </c>
      <c r="F21" s="516"/>
      <c r="G21" s="516"/>
      <c r="H21" s="516" t="s">
        <v>294</v>
      </c>
      <c r="I21" s="516"/>
    </row>
    <row r="22" spans="1:9" ht="36.6" customHeight="1" x14ac:dyDescent="0.3">
      <c r="A22" s="512"/>
      <c r="B22" s="516" t="s">
        <v>295</v>
      </c>
      <c r="C22" s="513" t="s">
        <v>296</v>
      </c>
      <c r="D22" s="518" t="s">
        <v>297</v>
      </c>
      <c r="E22" s="515" t="s">
        <v>295</v>
      </c>
      <c r="F22" s="516" t="s">
        <v>298</v>
      </c>
      <c r="G22" s="518" t="s">
        <v>297</v>
      </c>
      <c r="H22" s="516" t="s">
        <v>295</v>
      </c>
      <c r="I22" s="518" t="s">
        <v>297</v>
      </c>
    </row>
    <row r="23" spans="1:9" x14ac:dyDescent="0.3">
      <c r="A23" s="512"/>
      <c r="B23" s="516"/>
      <c r="C23" s="513"/>
      <c r="D23" s="519"/>
      <c r="E23" s="515"/>
      <c r="F23" s="516"/>
      <c r="G23" s="519"/>
      <c r="H23" s="516"/>
      <c r="I23" s="519"/>
    </row>
    <row r="24" spans="1:9" x14ac:dyDescent="0.3">
      <c r="A24" s="246" t="s">
        <v>299</v>
      </c>
      <c r="B24" s="251">
        <v>17</v>
      </c>
      <c r="C24" s="320">
        <v>0</v>
      </c>
      <c r="D24" s="321">
        <v>3</v>
      </c>
      <c r="E24" s="322">
        <v>6</v>
      </c>
      <c r="F24" s="320">
        <v>0</v>
      </c>
      <c r="G24" s="321">
        <v>26</v>
      </c>
      <c r="H24" s="323">
        <v>4</v>
      </c>
      <c r="I24" s="320">
        <v>2</v>
      </c>
    </row>
    <row r="25" spans="1:9" x14ac:dyDescent="0.3">
      <c r="A25" s="246" t="s">
        <v>177</v>
      </c>
      <c r="B25" s="245">
        <v>48</v>
      </c>
      <c r="C25" s="324">
        <v>0</v>
      </c>
      <c r="D25" s="325">
        <v>2</v>
      </c>
      <c r="E25" s="326">
        <v>44</v>
      </c>
      <c r="F25" s="324">
        <v>0</v>
      </c>
      <c r="G25" s="325">
        <v>50</v>
      </c>
      <c r="H25" s="327">
        <v>8</v>
      </c>
      <c r="I25" s="324">
        <v>0</v>
      </c>
    </row>
    <row r="26" spans="1:9" x14ac:dyDescent="0.3">
      <c r="A26" s="246" t="s">
        <v>150</v>
      </c>
      <c r="B26" s="251">
        <v>6</v>
      </c>
      <c r="C26" s="320">
        <v>0</v>
      </c>
      <c r="D26" s="321">
        <v>0</v>
      </c>
      <c r="E26" s="322">
        <v>1</v>
      </c>
      <c r="F26" s="320">
        <v>6</v>
      </c>
      <c r="G26" s="321">
        <v>1</v>
      </c>
      <c r="H26" s="323">
        <v>0</v>
      </c>
      <c r="I26" s="320">
        <v>0</v>
      </c>
    </row>
    <row r="27" spans="1:9" x14ac:dyDescent="0.3">
      <c r="A27" s="328" t="s">
        <v>106</v>
      </c>
      <c r="B27" s="329">
        <v>62</v>
      </c>
      <c r="C27" s="324">
        <v>0</v>
      </c>
      <c r="D27" s="325">
        <v>8</v>
      </c>
      <c r="E27" s="326">
        <v>68</v>
      </c>
      <c r="F27" s="324">
        <v>4</v>
      </c>
      <c r="G27" s="325">
        <v>96</v>
      </c>
      <c r="H27" s="327">
        <v>37</v>
      </c>
      <c r="I27" s="324">
        <v>28</v>
      </c>
    </row>
    <row r="28" spans="1:9" x14ac:dyDescent="0.3">
      <c r="A28" s="246" t="s">
        <v>300</v>
      </c>
      <c r="B28" s="245">
        <v>133</v>
      </c>
      <c r="C28" s="324">
        <v>56</v>
      </c>
      <c r="D28" s="325">
        <v>4</v>
      </c>
      <c r="E28" s="326">
        <v>49</v>
      </c>
      <c r="F28" s="324">
        <v>14</v>
      </c>
      <c r="G28" s="325">
        <v>155</v>
      </c>
      <c r="H28" s="327">
        <v>16</v>
      </c>
      <c r="I28" s="324">
        <v>10</v>
      </c>
    </row>
    <row r="29" spans="1:9" x14ac:dyDescent="0.3">
      <c r="A29" s="246" t="s">
        <v>152</v>
      </c>
      <c r="B29" s="251">
        <v>27</v>
      </c>
      <c r="C29" s="320">
        <v>0</v>
      </c>
      <c r="D29" s="321">
        <v>0</v>
      </c>
      <c r="E29" s="322">
        <v>26</v>
      </c>
      <c r="F29" s="320">
        <v>5</v>
      </c>
      <c r="G29" s="321">
        <v>29</v>
      </c>
      <c r="H29" s="323">
        <v>1</v>
      </c>
      <c r="I29" s="320">
        <v>0</v>
      </c>
    </row>
    <row r="30" spans="1:9" x14ac:dyDescent="0.3">
      <c r="A30" s="330" t="s">
        <v>153</v>
      </c>
      <c r="B30" s="252">
        <v>37</v>
      </c>
      <c r="C30" s="331">
        <v>66</v>
      </c>
      <c r="D30" s="332">
        <v>0</v>
      </c>
      <c r="E30" s="333">
        <v>25</v>
      </c>
      <c r="F30" s="331">
        <v>0</v>
      </c>
      <c r="G30" s="332">
        <v>6</v>
      </c>
      <c r="H30" s="334">
        <v>0</v>
      </c>
      <c r="I30" s="331">
        <v>0</v>
      </c>
    </row>
    <row r="31" spans="1:9" x14ac:dyDescent="0.3">
      <c r="A31" s="335" t="s">
        <v>84</v>
      </c>
      <c r="B31" s="335">
        <v>330</v>
      </c>
      <c r="C31" s="336">
        <v>122</v>
      </c>
      <c r="D31" s="336">
        <v>17</v>
      </c>
      <c r="E31" s="336">
        <v>219</v>
      </c>
      <c r="F31" s="336">
        <v>29</v>
      </c>
      <c r="G31" s="336">
        <v>363</v>
      </c>
      <c r="H31" s="336">
        <v>66</v>
      </c>
      <c r="I31" s="336">
        <v>40</v>
      </c>
    </row>
    <row r="32" spans="1:9" ht="21.6" customHeight="1" x14ac:dyDescent="0.3">
      <c r="A32" s="293" t="s">
        <v>301</v>
      </c>
    </row>
    <row r="33" spans="1:8" x14ac:dyDescent="0.3">
      <c r="A33" s="337"/>
    </row>
    <row r="34" spans="1:8" ht="18" x14ac:dyDescent="0.35">
      <c r="A34" s="250" t="s">
        <v>302</v>
      </c>
      <c r="B34" s="250"/>
      <c r="C34" s="250"/>
      <c r="D34" s="250"/>
      <c r="E34" s="250"/>
      <c r="F34" s="263"/>
      <c r="G34" s="250"/>
    </row>
    <row r="35" spans="1:8" x14ac:dyDescent="0.3">
      <c r="A35" s="317"/>
    </row>
    <row r="36" spans="1:8" ht="24.6" customHeight="1" x14ac:dyDescent="0.3">
      <c r="A36" s="517" t="s">
        <v>142</v>
      </c>
      <c r="B36" s="513" t="s">
        <v>303</v>
      </c>
      <c r="C36" s="514"/>
      <c r="D36" s="515"/>
      <c r="E36" s="513" t="s">
        <v>304</v>
      </c>
      <c r="F36" s="514"/>
      <c r="G36" s="515"/>
    </row>
    <row r="37" spans="1:8" ht="25.95" customHeight="1" x14ac:dyDescent="0.3">
      <c r="A37" s="517"/>
      <c r="B37" s="518" t="s">
        <v>295</v>
      </c>
      <c r="C37" s="518" t="s">
        <v>296</v>
      </c>
      <c r="D37" s="338" t="s">
        <v>305</v>
      </c>
      <c r="E37" s="520" t="s">
        <v>295</v>
      </c>
      <c r="F37" s="518" t="s">
        <v>296</v>
      </c>
      <c r="G37" s="318" t="s">
        <v>305</v>
      </c>
    </row>
    <row r="38" spans="1:8" x14ac:dyDescent="0.3">
      <c r="A38" s="517"/>
      <c r="B38" s="519"/>
      <c r="C38" s="519"/>
      <c r="D38" s="339" t="s">
        <v>306</v>
      </c>
      <c r="E38" s="521"/>
      <c r="F38" s="519"/>
      <c r="G38" s="319" t="s">
        <v>306</v>
      </c>
    </row>
    <row r="39" spans="1:8" x14ac:dyDescent="0.3">
      <c r="A39" s="511" t="s">
        <v>307</v>
      </c>
      <c r="B39" s="511"/>
      <c r="C39" s="511"/>
      <c r="D39" s="511"/>
      <c r="E39" s="511"/>
      <c r="F39" s="511"/>
      <c r="G39" s="511"/>
      <c r="H39" s="340"/>
    </row>
    <row r="40" spans="1:8" x14ac:dyDescent="0.3">
      <c r="A40" s="246" t="s">
        <v>299</v>
      </c>
      <c r="B40" s="320">
        <v>17</v>
      </c>
      <c r="C40" s="320"/>
      <c r="D40" s="321">
        <v>4</v>
      </c>
      <c r="E40" s="323">
        <v>35</v>
      </c>
      <c r="F40" s="320"/>
      <c r="G40" s="320">
        <v>6</v>
      </c>
    </row>
    <row r="41" spans="1:8" x14ac:dyDescent="0.3">
      <c r="A41" s="246" t="s">
        <v>177</v>
      </c>
      <c r="B41" s="324">
        <v>42</v>
      </c>
      <c r="C41" s="324"/>
      <c r="D41" s="325">
        <v>14</v>
      </c>
      <c r="E41" s="327">
        <v>67</v>
      </c>
      <c r="F41" s="324"/>
      <c r="G41" s="324">
        <v>24</v>
      </c>
    </row>
    <row r="42" spans="1:8" x14ac:dyDescent="0.3">
      <c r="A42" s="246" t="s">
        <v>150</v>
      </c>
      <c r="B42" s="251">
        <v>8</v>
      </c>
      <c r="C42" s="320"/>
      <c r="D42" s="321">
        <v>0</v>
      </c>
      <c r="E42" s="323">
        <v>9</v>
      </c>
      <c r="F42" s="320"/>
      <c r="G42" s="320">
        <v>0</v>
      </c>
    </row>
    <row r="43" spans="1:8" x14ac:dyDescent="0.3">
      <c r="A43" s="328" t="s">
        <v>106</v>
      </c>
      <c r="B43" s="324">
        <v>102</v>
      </c>
      <c r="C43" s="324"/>
      <c r="D43" s="325">
        <v>0</v>
      </c>
      <c r="E43" s="327">
        <v>148</v>
      </c>
      <c r="F43" s="324"/>
      <c r="G43" s="324">
        <v>0</v>
      </c>
    </row>
    <row r="44" spans="1:8" x14ac:dyDescent="0.3">
      <c r="A44" s="246" t="s">
        <v>300</v>
      </c>
      <c r="B44" s="324">
        <v>90</v>
      </c>
      <c r="C44" s="324"/>
      <c r="D44" s="325">
        <v>3</v>
      </c>
      <c r="E44" s="327">
        <v>96</v>
      </c>
      <c r="F44" s="324"/>
      <c r="G44" s="324">
        <v>3</v>
      </c>
    </row>
    <row r="45" spans="1:8" x14ac:dyDescent="0.3">
      <c r="A45" s="246" t="s">
        <v>152</v>
      </c>
      <c r="B45" s="320">
        <v>40</v>
      </c>
      <c r="C45" s="320"/>
      <c r="D45" s="321">
        <v>0</v>
      </c>
      <c r="E45" s="323">
        <v>95</v>
      </c>
      <c r="F45" s="320"/>
      <c r="G45" s="320">
        <v>0</v>
      </c>
    </row>
    <row r="46" spans="1:8" x14ac:dyDescent="0.3">
      <c r="A46" s="330" t="s">
        <v>153</v>
      </c>
      <c r="B46" s="331">
        <v>21</v>
      </c>
      <c r="C46" s="331"/>
      <c r="D46" s="332">
        <v>0</v>
      </c>
      <c r="E46" s="334">
        <v>25</v>
      </c>
      <c r="F46" s="331"/>
      <c r="G46" s="341">
        <v>0</v>
      </c>
      <c r="H46" s="340"/>
    </row>
    <row r="47" spans="1:8" x14ac:dyDescent="0.3">
      <c r="A47" s="335" t="s">
        <v>84</v>
      </c>
      <c r="B47" s="336">
        <v>320</v>
      </c>
      <c r="C47" s="336"/>
      <c r="D47" s="336">
        <v>21</v>
      </c>
      <c r="E47" s="336">
        <v>475</v>
      </c>
      <c r="F47" s="336"/>
      <c r="G47" s="336">
        <v>33</v>
      </c>
    </row>
    <row r="48" spans="1:8" x14ac:dyDescent="0.3">
      <c r="A48" s="511" t="s">
        <v>308</v>
      </c>
      <c r="B48" s="511"/>
      <c r="C48" s="511"/>
      <c r="D48" s="511"/>
      <c r="E48" s="511"/>
      <c r="F48" s="511"/>
      <c r="G48" s="511"/>
    </row>
    <row r="49" spans="1:8" x14ac:dyDescent="0.3">
      <c r="A49" s="246" t="s">
        <v>177</v>
      </c>
      <c r="B49" s="324">
        <v>0</v>
      </c>
      <c r="C49" s="324">
        <v>0</v>
      </c>
      <c r="D49" s="325">
        <v>1</v>
      </c>
      <c r="E49" s="327">
        <v>0</v>
      </c>
      <c r="F49" s="324">
        <v>0</v>
      </c>
      <c r="G49" s="324">
        <v>1</v>
      </c>
    </row>
    <row r="50" spans="1:8" x14ac:dyDescent="0.3">
      <c r="A50" s="328" t="s">
        <v>106</v>
      </c>
      <c r="B50" s="324">
        <v>8</v>
      </c>
      <c r="C50" s="324">
        <v>0</v>
      </c>
      <c r="D50" s="325">
        <v>9</v>
      </c>
      <c r="E50" s="327">
        <v>6</v>
      </c>
      <c r="F50" s="324">
        <v>0</v>
      </c>
      <c r="G50" s="324">
        <v>9</v>
      </c>
    </row>
    <row r="51" spans="1:8" x14ac:dyDescent="0.3">
      <c r="A51" s="246" t="s">
        <v>300</v>
      </c>
      <c r="B51" s="324">
        <v>5</v>
      </c>
      <c r="C51" s="324">
        <v>69</v>
      </c>
      <c r="D51" s="325">
        <v>0</v>
      </c>
      <c r="E51" s="327">
        <v>6</v>
      </c>
      <c r="F51" s="324">
        <v>74</v>
      </c>
      <c r="G51" s="324">
        <v>0</v>
      </c>
    </row>
    <row r="52" spans="1:8" x14ac:dyDescent="0.3">
      <c r="A52" s="246" t="s">
        <v>152</v>
      </c>
      <c r="B52" s="320">
        <v>1</v>
      </c>
      <c r="C52" s="320">
        <v>0</v>
      </c>
      <c r="D52" s="321">
        <v>0</v>
      </c>
      <c r="E52" s="323">
        <v>0</v>
      </c>
      <c r="F52" s="320">
        <v>0</v>
      </c>
      <c r="G52" s="320">
        <v>0</v>
      </c>
    </row>
    <row r="53" spans="1:8" x14ac:dyDescent="0.3">
      <c r="A53" s="330" t="s">
        <v>153</v>
      </c>
      <c r="B53" s="331">
        <v>25</v>
      </c>
      <c r="C53" s="331">
        <v>80</v>
      </c>
      <c r="D53" s="332">
        <v>0</v>
      </c>
      <c r="E53" s="334">
        <v>38</v>
      </c>
      <c r="F53" s="331">
        <v>126</v>
      </c>
      <c r="G53" s="331">
        <v>0</v>
      </c>
    </row>
    <row r="54" spans="1:8" x14ac:dyDescent="0.3">
      <c r="A54" s="335" t="s">
        <v>84</v>
      </c>
      <c r="B54" s="336">
        <v>39</v>
      </c>
      <c r="C54" s="336">
        <v>149</v>
      </c>
      <c r="D54" s="336">
        <v>10</v>
      </c>
      <c r="E54" s="336">
        <v>50</v>
      </c>
      <c r="F54" s="336">
        <v>200</v>
      </c>
      <c r="G54" s="336">
        <v>10</v>
      </c>
      <c r="H54" s="340"/>
    </row>
    <row r="56" spans="1:8" ht="18" x14ac:dyDescent="0.35">
      <c r="A56" s="250" t="s">
        <v>309</v>
      </c>
      <c r="B56" s="250"/>
      <c r="C56" s="250"/>
      <c r="D56" s="250"/>
      <c r="E56" s="250"/>
    </row>
    <row r="57" spans="1:8" ht="18" x14ac:dyDescent="0.35">
      <c r="B57" s="250"/>
      <c r="C57" s="250"/>
      <c r="D57" s="250"/>
      <c r="E57" s="250"/>
    </row>
    <row r="58" spans="1:8" ht="24.6" customHeight="1" x14ac:dyDescent="0.3">
      <c r="A58" s="512" t="s">
        <v>142</v>
      </c>
      <c r="B58" s="513" t="s">
        <v>310</v>
      </c>
      <c r="C58" s="514"/>
      <c r="D58" s="514"/>
      <c r="E58" s="515"/>
    </row>
    <row r="59" spans="1:8" x14ac:dyDescent="0.3">
      <c r="A59" s="512"/>
      <c r="B59" s="309" t="s">
        <v>311</v>
      </c>
      <c r="C59" s="309" t="s">
        <v>312</v>
      </c>
      <c r="D59" s="309" t="s">
        <v>313</v>
      </c>
      <c r="E59" s="309" t="s">
        <v>314</v>
      </c>
    </row>
    <row r="60" spans="1:8" x14ac:dyDescent="0.3">
      <c r="A60" s="245" t="s">
        <v>299</v>
      </c>
      <c r="B60" s="320">
        <v>40</v>
      </c>
      <c r="C60" s="320">
        <v>20</v>
      </c>
      <c r="D60" s="320">
        <v>9</v>
      </c>
      <c r="E60" s="320">
        <v>0</v>
      </c>
    </row>
    <row r="61" spans="1:8" x14ac:dyDescent="0.3">
      <c r="A61" s="245" t="s">
        <v>177</v>
      </c>
      <c r="B61" s="342">
        <v>72</v>
      </c>
      <c r="C61" s="343">
        <v>93</v>
      </c>
      <c r="D61" s="344">
        <v>15</v>
      </c>
      <c r="E61" s="345">
        <v>0</v>
      </c>
    </row>
    <row r="62" spans="1:8" x14ac:dyDescent="0.3">
      <c r="A62" s="245" t="s">
        <v>150</v>
      </c>
      <c r="B62" s="320">
        <v>5</v>
      </c>
      <c r="C62" s="320">
        <v>5</v>
      </c>
      <c r="D62" s="320">
        <v>0</v>
      </c>
      <c r="E62" s="320">
        <v>0</v>
      </c>
    </row>
    <row r="63" spans="1:8" x14ac:dyDescent="0.3">
      <c r="A63" s="329" t="s">
        <v>106</v>
      </c>
      <c r="B63" s="324">
        <v>315</v>
      </c>
      <c r="C63" s="324">
        <v>193</v>
      </c>
      <c r="D63" s="324">
        <v>75</v>
      </c>
      <c r="E63" s="324">
        <v>0</v>
      </c>
    </row>
    <row r="64" spans="1:8" x14ac:dyDescent="0.3">
      <c r="A64" s="245" t="s">
        <v>300</v>
      </c>
      <c r="B64" s="324">
        <v>288</v>
      </c>
      <c r="C64" s="324">
        <v>145</v>
      </c>
      <c r="D64" s="324">
        <v>71</v>
      </c>
      <c r="E64" s="324">
        <v>0</v>
      </c>
    </row>
    <row r="65" spans="1:5" x14ac:dyDescent="0.3">
      <c r="A65" s="245" t="s">
        <v>152</v>
      </c>
      <c r="B65" s="320">
        <v>59</v>
      </c>
      <c r="C65" s="320">
        <v>62</v>
      </c>
      <c r="D65" s="320">
        <v>12</v>
      </c>
      <c r="E65" s="320">
        <v>0</v>
      </c>
    </row>
    <row r="66" spans="1:5" x14ac:dyDescent="0.3">
      <c r="A66" s="245" t="s">
        <v>153</v>
      </c>
      <c r="B66" s="346">
        <v>25</v>
      </c>
      <c r="C66" s="346">
        <v>13</v>
      </c>
      <c r="D66" s="346">
        <v>6</v>
      </c>
      <c r="E66" s="346">
        <v>0</v>
      </c>
    </row>
    <row r="67" spans="1:5" x14ac:dyDescent="0.3">
      <c r="A67" s="335" t="s">
        <v>84</v>
      </c>
      <c r="B67" s="336">
        <v>804</v>
      </c>
      <c r="C67" s="336">
        <v>531</v>
      </c>
      <c r="D67" s="336">
        <v>188</v>
      </c>
      <c r="E67" s="336">
        <v>0</v>
      </c>
    </row>
    <row r="69" spans="1:5" ht="18" x14ac:dyDescent="0.35">
      <c r="A69" s="250" t="s">
        <v>315</v>
      </c>
      <c r="B69" s="250"/>
      <c r="C69" s="250"/>
      <c r="D69" s="250"/>
      <c r="E69" s="250"/>
    </row>
    <row r="70" spans="1:5" ht="18" x14ac:dyDescent="0.35">
      <c r="B70" s="250"/>
      <c r="C70" s="250"/>
      <c r="D70" s="250"/>
      <c r="E70" s="250"/>
    </row>
    <row r="71" spans="1:5" ht="30.75" customHeight="1" x14ac:dyDescent="0.3">
      <c r="A71" s="512" t="s">
        <v>142</v>
      </c>
      <c r="B71" s="516" t="s">
        <v>316</v>
      </c>
      <c r="C71" s="516"/>
      <c r="D71" s="516"/>
      <c r="E71" s="516"/>
    </row>
    <row r="72" spans="1:5" x14ac:dyDescent="0.3">
      <c r="A72" s="512"/>
      <c r="B72" s="309" t="s">
        <v>311</v>
      </c>
      <c r="C72" s="309" t="s">
        <v>312</v>
      </c>
      <c r="D72" s="309" t="s">
        <v>313</v>
      </c>
      <c r="E72" s="309" t="s">
        <v>314</v>
      </c>
    </row>
    <row r="73" spans="1:5" x14ac:dyDescent="0.3">
      <c r="A73" s="245" t="s">
        <v>299</v>
      </c>
      <c r="B73" s="320">
        <v>2</v>
      </c>
      <c r="C73" s="320">
        <v>0</v>
      </c>
      <c r="D73" s="320">
        <v>19</v>
      </c>
      <c r="E73" s="320">
        <v>0</v>
      </c>
    </row>
    <row r="74" spans="1:5" x14ac:dyDescent="0.3">
      <c r="A74" s="245" t="s">
        <v>177</v>
      </c>
      <c r="B74" s="324">
        <v>9</v>
      </c>
      <c r="C74" s="324">
        <v>28</v>
      </c>
      <c r="D74" s="324">
        <v>21</v>
      </c>
      <c r="E74" s="324">
        <v>2</v>
      </c>
    </row>
    <row r="75" spans="1:5" x14ac:dyDescent="0.3">
      <c r="A75" s="245" t="s">
        <v>150</v>
      </c>
      <c r="B75" s="320">
        <v>0</v>
      </c>
      <c r="C75" s="320">
        <v>1</v>
      </c>
      <c r="D75" s="320">
        <v>6</v>
      </c>
      <c r="E75" s="320">
        <v>0</v>
      </c>
    </row>
    <row r="76" spans="1:5" x14ac:dyDescent="0.3">
      <c r="A76" s="329" t="s">
        <v>106</v>
      </c>
      <c r="B76" s="324">
        <v>13</v>
      </c>
      <c r="C76" s="324">
        <v>20</v>
      </c>
      <c r="D76" s="324">
        <v>62</v>
      </c>
      <c r="E76" s="324">
        <v>4</v>
      </c>
    </row>
    <row r="77" spans="1:5" x14ac:dyDescent="0.3">
      <c r="A77" s="245" t="s">
        <v>300</v>
      </c>
      <c r="B77" s="324">
        <v>22</v>
      </c>
      <c r="C77" s="324">
        <v>26</v>
      </c>
      <c r="D77" s="324">
        <v>147</v>
      </c>
      <c r="E77" s="324">
        <v>0</v>
      </c>
    </row>
    <row r="78" spans="1:5" x14ac:dyDescent="0.3">
      <c r="A78" s="245" t="s">
        <v>152</v>
      </c>
      <c r="B78" s="320">
        <v>3</v>
      </c>
      <c r="C78" s="320">
        <v>1</v>
      </c>
      <c r="D78" s="320">
        <v>23</v>
      </c>
      <c r="E78" s="320">
        <v>0</v>
      </c>
    </row>
    <row r="79" spans="1:5" x14ac:dyDescent="0.3">
      <c r="A79" s="245" t="s">
        <v>153</v>
      </c>
      <c r="B79" s="320">
        <v>4</v>
      </c>
      <c r="C79" s="320">
        <v>5</v>
      </c>
      <c r="D79" s="320">
        <v>111</v>
      </c>
      <c r="E79" s="320">
        <v>0</v>
      </c>
    </row>
    <row r="80" spans="1:5" x14ac:dyDescent="0.3">
      <c r="A80" s="335" t="s">
        <v>84</v>
      </c>
      <c r="B80" s="336">
        <v>53</v>
      </c>
      <c r="C80" s="336">
        <v>81</v>
      </c>
      <c r="D80" s="336">
        <v>389</v>
      </c>
      <c r="E80" s="336">
        <v>6</v>
      </c>
    </row>
  </sheetData>
  <mergeCells count="26">
    <mergeCell ref="A16:D16"/>
    <mergeCell ref="A21:A23"/>
    <mergeCell ref="B21:D21"/>
    <mergeCell ref="E21:G21"/>
    <mergeCell ref="H21:I21"/>
    <mergeCell ref="B22:B23"/>
    <mergeCell ref="C22:C23"/>
    <mergeCell ref="E22:E23"/>
    <mergeCell ref="F22:F23"/>
    <mergeCell ref="H22:H23"/>
    <mergeCell ref="D22:D23"/>
    <mergeCell ref="G22:G23"/>
    <mergeCell ref="I22:I23"/>
    <mergeCell ref="A36:A38"/>
    <mergeCell ref="B36:D36"/>
    <mergeCell ref="E36:G36"/>
    <mergeCell ref="B37:B38"/>
    <mergeCell ref="C37:C38"/>
    <mergeCell ref="E37:E38"/>
    <mergeCell ref="F37:F38"/>
    <mergeCell ref="A39:G39"/>
    <mergeCell ref="A48:G48"/>
    <mergeCell ref="A58:A59"/>
    <mergeCell ref="B58:E58"/>
    <mergeCell ref="A71:A72"/>
    <mergeCell ref="B71:E7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7"/>
  <sheetViews>
    <sheetView showGridLines="0" zoomScale="85" zoomScaleNormal="85" workbookViewId="0">
      <selection activeCell="H24" sqref="H24"/>
    </sheetView>
  </sheetViews>
  <sheetFormatPr defaultColWidth="8.6640625" defaultRowHeight="14.4" x14ac:dyDescent="0.3"/>
  <cols>
    <col min="1" max="1" width="61.6640625" customWidth="1"/>
    <col min="2" max="5" width="14.33203125" customWidth="1"/>
    <col min="6" max="6" width="19.44140625" customWidth="1"/>
  </cols>
  <sheetData>
    <row r="1" spans="1:12" ht="17.399999999999999" x14ac:dyDescent="0.3">
      <c r="A1" s="298" t="s">
        <v>317</v>
      </c>
      <c r="B1" s="268"/>
      <c r="C1" s="268"/>
      <c r="D1" s="268"/>
      <c r="E1" s="268"/>
      <c r="F1" s="268"/>
      <c r="G1" s="268"/>
      <c r="H1" s="268"/>
      <c r="I1" s="268"/>
      <c r="J1" s="268"/>
      <c r="K1" s="268"/>
      <c r="L1" s="268"/>
    </row>
    <row r="2" spans="1:12" ht="17.399999999999999" x14ac:dyDescent="0.3">
      <c r="A2" s="298" t="s">
        <v>318</v>
      </c>
      <c r="B2" s="268"/>
      <c r="C2" s="268"/>
      <c r="D2" s="268"/>
      <c r="E2" s="268"/>
      <c r="F2" s="268"/>
      <c r="G2" s="268"/>
      <c r="H2" s="268"/>
      <c r="I2" s="268"/>
      <c r="J2" s="268"/>
      <c r="K2" s="268"/>
      <c r="L2" s="268"/>
    </row>
    <row r="3" spans="1:12" x14ac:dyDescent="0.3">
      <c r="A3" s="268"/>
      <c r="B3" s="268"/>
      <c r="C3" s="268"/>
      <c r="D3" s="268"/>
      <c r="E3" s="268"/>
      <c r="F3" s="268"/>
      <c r="G3" s="268"/>
      <c r="H3" s="268"/>
      <c r="I3" s="268"/>
      <c r="J3" s="268"/>
      <c r="K3" s="268"/>
      <c r="L3" s="268"/>
    </row>
    <row r="4" spans="1:12" s="11" customFormat="1" ht="18" x14ac:dyDescent="0.35">
      <c r="A4" s="250" t="s">
        <v>319</v>
      </c>
      <c r="B4" s="250"/>
      <c r="C4" s="250"/>
      <c r="D4" s="250"/>
      <c r="E4" s="250"/>
      <c r="F4" s="263"/>
      <c r="G4" s="268"/>
      <c r="H4" s="268"/>
      <c r="I4" s="268"/>
      <c r="J4" s="268"/>
      <c r="K4" s="268"/>
      <c r="L4" s="268"/>
    </row>
    <row r="5" spans="1:12" s="11" customFormat="1" ht="18" customHeight="1" x14ac:dyDescent="0.35">
      <c r="A5" s="19" t="s">
        <v>320</v>
      </c>
      <c r="B5" s="250"/>
      <c r="C5" s="250"/>
      <c r="D5" s="250"/>
      <c r="E5" s="250"/>
      <c r="F5" s="263"/>
      <c r="G5" s="268"/>
      <c r="H5" s="268"/>
      <c r="I5" s="268"/>
      <c r="J5" s="268"/>
      <c r="K5" s="268"/>
      <c r="L5" s="268"/>
    </row>
    <row r="6" spans="1:12" ht="53.4" x14ac:dyDescent="0.3">
      <c r="A6" s="233" t="s">
        <v>65</v>
      </c>
      <c r="B6" s="233" t="s">
        <v>136</v>
      </c>
      <c r="C6" s="233" t="s">
        <v>321</v>
      </c>
      <c r="D6" s="233" t="s">
        <v>322</v>
      </c>
      <c r="E6" s="310" t="s">
        <v>281</v>
      </c>
      <c r="F6" s="19"/>
      <c r="G6" s="19"/>
      <c r="H6" s="268"/>
      <c r="I6" s="268"/>
      <c r="J6" s="268"/>
      <c r="K6" s="268"/>
      <c r="L6" s="268"/>
    </row>
    <row r="7" spans="1:12" ht="15.45" customHeight="1" x14ac:dyDescent="0.3">
      <c r="A7" s="236" t="s">
        <v>223</v>
      </c>
      <c r="B7" s="303">
        <v>3</v>
      </c>
      <c r="C7" s="303">
        <v>6</v>
      </c>
      <c r="D7" s="303">
        <v>2</v>
      </c>
      <c r="E7" s="304">
        <f>SUM(D7/C7)*100</f>
        <v>33.333333333333329</v>
      </c>
      <c r="F7" s="19"/>
      <c r="G7" s="19"/>
      <c r="H7" s="268"/>
      <c r="I7" s="268"/>
      <c r="J7" s="268"/>
      <c r="K7" s="268"/>
      <c r="L7" s="268"/>
    </row>
    <row r="8" spans="1:12" ht="15.45" customHeight="1" x14ac:dyDescent="0.3">
      <c r="A8" s="236" t="s">
        <v>323</v>
      </c>
      <c r="B8" s="303">
        <v>16</v>
      </c>
      <c r="C8" s="303">
        <v>21</v>
      </c>
      <c r="D8" s="303">
        <v>10</v>
      </c>
      <c r="E8" s="304">
        <f t="shared" ref="E8:E12" si="0">SUM(D8/C8)*100</f>
        <v>47.619047619047613</v>
      </c>
      <c r="F8" s="19"/>
      <c r="G8" s="19"/>
      <c r="H8" s="268"/>
      <c r="I8" s="268"/>
      <c r="J8" s="268"/>
      <c r="K8" s="268"/>
      <c r="L8" s="268"/>
    </row>
    <row r="9" spans="1:12" ht="15.45" customHeight="1" x14ac:dyDescent="0.3">
      <c r="A9" s="236" t="s">
        <v>324</v>
      </c>
      <c r="B9" s="303">
        <v>12</v>
      </c>
      <c r="C9" s="303">
        <v>16</v>
      </c>
      <c r="D9" s="303">
        <v>6</v>
      </c>
      <c r="E9" s="304">
        <f t="shared" si="0"/>
        <v>37.5</v>
      </c>
      <c r="F9" s="19"/>
      <c r="G9" s="19"/>
      <c r="H9" s="268"/>
      <c r="I9" s="268"/>
      <c r="J9" s="268"/>
      <c r="K9" s="268"/>
      <c r="L9" s="268"/>
    </row>
    <row r="10" spans="1:12" ht="15.45" customHeight="1" x14ac:dyDescent="0.3">
      <c r="A10" s="236" t="s">
        <v>180</v>
      </c>
      <c r="B10" s="303">
        <v>3</v>
      </c>
      <c r="C10" s="303">
        <v>3</v>
      </c>
      <c r="D10" s="303">
        <v>2</v>
      </c>
      <c r="E10" s="304">
        <f t="shared" si="0"/>
        <v>66.666666666666657</v>
      </c>
      <c r="F10" s="19"/>
      <c r="G10" s="19"/>
      <c r="H10" s="268"/>
      <c r="I10" s="268"/>
      <c r="J10" s="268"/>
      <c r="K10" s="268"/>
      <c r="L10" s="268"/>
    </row>
    <row r="11" spans="1:12" ht="15.45" customHeight="1" x14ac:dyDescent="0.3">
      <c r="A11" s="236" t="s">
        <v>181</v>
      </c>
      <c r="B11" s="303">
        <v>11</v>
      </c>
      <c r="C11" s="303">
        <v>16</v>
      </c>
      <c r="D11" s="303">
        <v>8</v>
      </c>
      <c r="E11" s="304">
        <f t="shared" si="0"/>
        <v>50</v>
      </c>
      <c r="F11" s="19"/>
      <c r="G11" s="19"/>
      <c r="H11" s="268"/>
      <c r="I11" s="268"/>
      <c r="J11" s="268"/>
      <c r="K11" s="268"/>
      <c r="L11" s="268"/>
    </row>
    <row r="12" spans="1:12" ht="15.45" customHeight="1" x14ac:dyDescent="0.3">
      <c r="A12" s="305" t="s">
        <v>84</v>
      </c>
      <c r="B12" s="312">
        <f>SUM(B7:B11)</f>
        <v>45</v>
      </c>
      <c r="C12" s="312">
        <f>SUM(C7:C11)</f>
        <v>62</v>
      </c>
      <c r="D12" s="312">
        <f>SUM(D7:D11)</f>
        <v>28</v>
      </c>
      <c r="E12" s="307">
        <f t="shared" si="0"/>
        <v>45.161290322580641</v>
      </c>
      <c r="F12" s="19"/>
      <c r="G12" s="19"/>
      <c r="H12" s="268"/>
      <c r="I12" s="268"/>
      <c r="J12" s="268"/>
      <c r="K12" s="268"/>
      <c r="L12" s="268"/>
    </row>
    <row r="13" spans="1:12" ht="28.5" customHeight="1" x14ac:dyDescent="0.3">
      <c r="A13" s="522"/>
      <c r="B13" s="522"/>
      <c r="C13" s="522"/>
      <c r="D13" s="522"/>
      <c r="E13" s="522"/>
      <c r="F13" s="19"/>
      <c r="G13" s="19"/>
      <c r="H13" s="268"/>
      <c r="I13" s="268"/>
      <c r="J13" s="268"/>
      <c r="K13" s="268"/>
      <c r="L13" s="268"/>
    </row>
    <row r="14" spans="1:12" x14ac:dyDescent="0.3">
      <c r="A14" s="268" t="s">
        <v>325</v>
      </c>
      <c r="B14" s="268"/>
      <c r="C14" s="268"/>
      <c r="D14" s="268"/>
      <c r="E14" s="268"/>
      <c r="F14" s="268"/>
      <c r="G14" s="268"/>
      <c r="H14" s="268"/>
      <c r="I14" s="268"/>
      <c r="J14" s="268"/>
      <c r="K14" s="268"/>
      <c r="L14" s="268"/>
    </row>
    <row r="15" spans="1:12" x14ac:dyDescent="0.3">
      <c r="A15" s="268"/>
      <c r="B15" s="268"/>
      <c r="C15" s="268"/>
      <c r="D15" s="268"/>
      <c r="E15" s="268"/>
      <c r="F15" s="268"/>
      <c r="G15" s="268"/>
      <c r="H15" s="268"/>
      <c r="I15" s="268"/>
      <c r="J15" s="268"/>
      <c r="K15" s="268"/>
      <c r="L15" s="268"/>
    </row>
    <row r="16" spans="1:12" x14ac:dyDescent="0.3">
      <c r="A16" s="268"/>
      <c r="B16" s="268"/>
      <c r="C16" s="268"/>
      <c r="D16" s="268"/>
      <c r="E16" s="268"/>
      <c r="F16" s="268"/>
      <c r="G16" s="268"/>
      <c r="H16" s="268"/>
      <c r="I16" s="268"/>
      <c r="J16" s="268"/>
      <c r="K16" s="268"/>
      <c r="L16" s="268"/>
    </row>
    <row r="17" spans="1:12" x14ac:dyDescent="0.3">
      <c r="A17" s="268"/>
      <c r="B17" s="268"/>
      <c r="C17" s="268"/>
      <c r="D17" s="268"/>
      <c r="E17" s="268"/>
      <c r="F17" s="268"/>
      <c r="G17" s="268"/>
      <c r="H17" s="268"/>
      <c r="I17" s="268"/>
      <c r="J17" s="268"/>
      <c r="K17" s="268"/>
      <c r="L17" s="268"/>
    </row>
  </sheetData>
  <mergeCells count="1">
    <mergeCell ref="A13:E13"/>
  </mergeCells>
  <pageMargins left="0.25" right="0.25"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AC51-0998-4726-9D60-DDA4E6F2875B}">
  <sheetPr>
    <pageSetUpPr fitToPage="1"/>
  </sheetPr>
  <dimension ref="A2:O73"/>
  <sheetViews>
    <sheetView showGridLines="0" topLeftCell="A72" zoomScale="85" zoomScaleNormal="85" workbookViewId="0">
      <selection activeCell="A100" sqref="A100"/>
    </sheetView>
  </sheetViews>
  <sheetFormatPr defaultColWidth="8.6640625" defaultRowHeight="14.4" x14ac:dyDescent="0.3"/>
  <cols>
    <col min="1" max="1" width="61.6640625" style="268" customWidth="1"/>
    <col min="2" max="3" width="14.33203125" style="268" customWidth="1"/>
    <col min="4" max="4" width="16.44140625" style="268" customWidth="1"/>
    <col min="5" max="5" width="16" style="268" customWidth="1"/>
    <col min="6" max="6" width="19.44140625" style="268" customWidth="1"/>
    <col min="7" max="7" width="16.5546875" style="268" customWidth="1"/>
    <col min="8" max="8" width="13.33203125" style="268" customWidth="1"/>
    <col min="9" max="9" width="12.6640625" style="268" customWidth="1"/>
    <col min="10" max="10" width="12.44140625" style="268" customWidth="1"/>
    <col min="11" max="11" width="8.6640625" style="268"/>
  </cols>
  <sheetData>
    <row r="2" spans="1:15" ht="17.399999999999999" x14ac:dyDescent="0.3">
      <c r="A2" s="347" t="s">
        <v>326</v>
      </c>
      <c r="B2" s="347"/>
      <c r="C2" s="347"/>
      <c r="D2" s="347"/>
      <c r="E2" s="347"/>
      <c r="F2" s="347"/>
      <c r="G2" s="348"/>
      <c r="H2" s="348"/>
      <c r="I2" s="348"/>
      <c r="J2" s="348"/>
    </row>
    <row r="3" spans="1:15" ht="17.399999999999999" x14ac:dyDescent="0.3">
      <c r="A3" s="347" t="s">
        <v>327</v>
      </c>
      <c r="B3" s="347"/>
      <c r="C3" s="347"/>
      <c r="D3" s="347"/>
      <c r="E3" s="347"/>
      <c r="F3" s="347"/>
      <c r="G3" s="348"/>
      <c r="H3" s="348"/>
      <c r="I3" s="348"/>
      <c r="J3" s="348"/>
    </row>
    <row r="4" spans="1:15" s="11" customFormat="1" x14ac:dyDescent="0.3">
      <c r="A4" s="317"/>
      <c r="B4" s="268"/>
      <c r="C4" s="268"/>
      <c r="D4" s="268"/>
      <c r="E4" s="268"/>
      <c r="F4" s="268"/>
      <c r="G4" s="268"/>
      <c r="H4" s="268"/>
      <c r="I4" s="268"/>
      <c r="J4" s="268"/>
      <c r="K4" s="268"/>
      <c r="L4"/>
      <c r="M4"/>
      <c r="N4"/>
      <c r="O4"/>
    </row>
    <row r="5" spans="1:15" s="11" customFormat="1" ht="18" customHeight="1" x14ac:dyDescent="0.35">
      <c r="A5" s="250" t="s">
        <v>328</v>
      </c>
      <c r="B5" s="250"/>
      <c r="C5" s="250"/>
      <c r="D5" s="250"/>
      <c r="E5" s="250"/>
      <c r="F5" s="250"/>
      <c r="G5" s="250"/>
      <c r="H5" s="250"/>
      <c r="I5" s="250"/>
      <c r="J5" s="250"/>
      <c r="K5" s="268"/>
      <c r="L5"/>
      <c r="M5"/>
      <c r="N5"/>
      <c r="O5"/>
    </row>
    <row r="6" spans="1:15" x14ac:dyDescent="0.3">
      <c r="A6" s="349" t="s">
        <v>391</v>
      </c>
      <c r="B6" s="349"/>
      <c r="C6" s="349"/>
      <c r="D6" s="349"/>
      <c r="E6" s="349"/>
      <c r="F6" s="349"/>
      <c r="G6" s="349"/>
      <c r="H6" s="349"/>
      <c r="I6" s="349"/>
      <c r="J6" s="349"/>
    </row>
    <row r="7" spans="1:15" ht="83.4" customHeight="1" x14ac:dyDescent="0.3">
      <c r="A7" s="335" t="s">
        <v>142</v>
      </c>
      <c r="B7" s="350" t="s">
        <v>329</v>
      </c>
      <c r="C7" s="350" t="s">
        <v>330</v>
      </c>
      <c r="D7" s="350" t="s">
        <v>331</v>
      </c>
      <c r="E7" s="350" t="s">
        <v>332</v>
      </c>
      <c r="F7" s="350" t="s">
        <v>333</v>
      </c>
      <c r="G7" s="350" t="s">
        <v>334</v>
      </c>
    </row>
    <row r="8" spans="1:15" ht="15.45" customHeight="1" x14ac:dyDescent="0.3">
      <c r="A8" s="246" t="s">
        <v>335</v>
      </c>
      <c r="B8" s="324">
        <v>157</v>
      </c>
      <c r="C8" s="320" t="s">
        <v>336</v>
      </c>
      <c r="D8" s="324">
        <v>32</v>
      </c>
      <c r="E8" s="324">
        <v>259</v>
      </c>
      <c r="F8" s="324">
        <v>978</v>
      </c>
      <c r="G8" s="324">
        <v>3048</v>
      </c>
    </row>
    <row r="9" spans="1:15" ht="15.45" customHeight="1" x14ac:dyDescent="0.3">
      <c r="A9" s="246" t="s">
        <v>299</v>
      </c>
      <c r="B9" s="324">
        <v>189</v>
      </c>
      <c r="C9" s="324">
        <v>0</v>
      </c>
      <c r="D9" s="324">
        <v>77</v>
      </c>
      <c r="E9" s="324">
        <v>1100</v>
      </c>
      <c r="F9" s="324">
        <v>513</v>
      </c>
      <c r="G9" s="324">
        <v>1822</v>
      </c>
    </row>
    <row r="10" spans="1:15" ht="15.45" customHeight="1" x14ac:dyDescent="0.3">
      <c r="A10" s="246" t="s">
        <v>177</v>
      </c>
      <c r="B10" s="324">
        <v>586</v>
      </c>
      <c r="C10" s="324">
        <v>0</v>
      </c>
      <c r="D10" s="324">
        <v>249</v>
      </c>
      <c r="E10" s="268">
        <v>2695</v>
      </c>
      <c r="F10" s="324">
        <v>1352</v>
      </c>
      <c r="G10" s="324">
        <v>4303</v>
      </c>
    </row>
    <row r="11" spans="1:15" ht="15.45" customHeight="1" x14ac:dyDescent="0.3">
      <c r="A11" s="246" t="s">
        <v>150</v>
      </c>
      <c r="B11" s="324">
        <v>59</v>
      </c>
      <c r="C11" s="324">
        <v>0</v>
      </c>
      <c r="D11" s="324">
        <v>40</v>
      </c>
      <c r="E11" s="324">
        <v>387</v>
      </c>
      <c r="F11" s="324">
        <v>62</v>
      </c>
      <c r="G11" s="324">
        <v>186</v>
      </c>
    </row>
    <row r="12" spans="1:15" ht="16.95" customHeight="1" x14ac:dyDescent="0.3">
      <c r="A12" s="328" t="s">
        <v>106</v>
      </c>
      <c r="B12" s="324">
        <v>1906</v>
      </c>
      <c r="C12" s="324">
        <v>483</v>
      </c>
      <c r="D12" s="324">
        <v>2908</v>
      </c>
      <c r="E12" s="324">
        <v>40513</v>
      </c>
      <c r="F12" s="324">
        <v>6971</v>
      </c>
      <c r="G12" s="324">
        <v>25202</v>
      </c>
    </row>
    <row r="13" spans="1:15" x14ac:dyDescent="0.3">
      <c r="A13" s="246" t="s">
        <v>300</v>
      </c>
      <c r="B13" s="324">
        <v>1908</v>
      </c>
      <c r="C13" s="324">
        <v>68</v>
      </c>
      <c r="D13" s="324">
        <v>1617</v>
      </c>
      <c r="E13" s="324">
        <v>20832</v>
      </c>
      <c r="F13" s="324">
        <v>4232</v>
      </c>
      <c r="G13" s="324">
        <v>14446</v>
      </c>
    </row>
    <row r="14" spans="1:15" x14ac:dyDescent="0.3">
      <c r="A14" s="246" t="s">
        <v>152</v>
      </c>
      <c r="B14" s="324">
        <v>149</v>
      </c>
      <c r="C14" s="324">
        <v>0</v>
      </c>
      <c r="D14" s="324">
        <v>231</v>
      </c>
      <c r="E14" s="324">
        <v>3445</v>
      </c>
      <c r="F14" s="324">
        <v>845</v>
      </c>
      <c r="G14" s="324">
        <v>3468</v>
      </c>
    </row>
    <row r="15" spans="1:15" ht="15" thickBot="1" x14ac:dyDescent="0.35">
      <c r="A15" s="330" t="s">
        <v>153</v>
      </c>
      <c r="B15" s="345">
        <v>300</v>
      </c>
      <c r="C15" s="345">
        <v>1</v>
      </c>
      <c r="D15" s="345">
        <v>1335</v>
      </c>
      <c r="E15" s="345">
        <v>19700</v>
      </c>
      <c r="F15" s="345">
        <v>1578</v>
      </c>
      <c r="G15" s="345">
        <v>6894</v>
      </c>
    </row>
    <row r="16" spans="1:15" ht="15" thickBot="1" x14ac:dyDescent="0.35">
      <c r="A16" s="351" t="s">
        <v>84</v>
      </c>
      <c r="B16" s="352">
        <v>5254</v>
      </c>
      <c r="C16" s="352">
        <v>552</v>
      </c>
      <c r="D16" s="352">
        <v>6489</v>
      </c>
      <c r="E16" s="352">
        <v>88931</v>
      </c>
      <c r="F16" s="353">
        <v>16531</v>
      </c>
      <c r="G16" s="353">
        <v>59369</v>
      </c>
      <c r="H16" s="293"/>
      <c r="I16" s="293"/>
      <c r="J16" s="293"/>
    </row>
    <row r="17" spans="1:10" x14ac:dyDescent="0.3">
      <c r="A17" s="19"/>
      <c r="H17" s="348"/>
      <c r="I17" s="348"/>
      <c r="J17" s="348"/>
    </row>
    <row r="18" spans="1:10" x14ac:dyDescent="0.3">
      <c r="A18" s="317"/>
    </row>
    <row r="19" spans="1:10" ht="18" x14ac:dyDescent="0.35">
      <c r="A19" s="250" t="s">
        <v>337</v>
      </c>
      <c r="B19" s="250"/>
      <c r="C19" s="250"/>
      <c r="D19" s="250"/>
      <c r="E19" s="250"/>
      <c r="F19" s="263"/>
      <c r="G19" s="250"/>
      <c r="H19" s="250"/>
      <c r="I19" s="250"/>
      <c r="J19" s="250"/>
    </row>
    <row r="20" spans="1:10" ht="18" x14ac:dyDescent="0.35">
      <c r="A20" s="317"/>
      <c r="B20" s="250"/>
      <c r="C20" s="250"/>
      <c r="D20" s="250"/>
      <c r="E20" s="250"/>
      <c r="F20" s="250"/>
      <c r="G20" s="250"/>
      <c r="H20" s="250"/>
      <c r="I20" s="250"/>
      <c r="J20" s="250"/>
    </row>
    <row r="21" spans="1:10" ht="27" customHeight="1" x14ac:dyDescent="0.3">
      <c r="A21" s="512" t="s">
        <v>142</v>
      </c>
      <c r="B21" s="513" t="s">
        <v>338</v>
      </c>
      <c r="C21" s="514"/>
      <c r="D21" s="526"/>
      <c r="E21" s="527" t="s">
        <v>339</v>
      </c>
      <c r="F21" s="514"/>
      <c r="G21" s="514"/>
      <c r="H21" s="516" t="s">
        <v>340</v>
      </c>
      <c r="I21" s="516"/>
      <c r="J21" s="516"/>
    </row>
    <row r="22" spans="1:10" ht="24.6" customHeight="1" x14ac:dyDescent="0.3">
      <c r="A22" s="512"/>
      <c r="B22" s="518" t="s">
        <v>295</v>
      </c>
      <c r="C22" s="518" t="s">
        <v>298</v>
      </c>
      <c r="D22" s="338" t="s">
        <v>305</v>
      </c>
      <c r="E22" s="520" t="s">
        <v>295</v>
      </c>
      <c r="F22" s="518" t="s">
        <v>298</v>
      </c>
      <c r="G22" s="338" t="s">
        <v>305</v>
      </c>
      <c r="H22" s="520" t="s">
        <v>295</v>
      </c>
      <c r="I22" s="518" t="s">
        <v>298</v>
      </c>
      <c r="J22" s="318" t="s">
        <v>305</v>
      </c>
    </row>
    <row r="23" spans="1:10" x14ac:dyDescent="0.3">
      <c r="A23" s="512"/>
      <c r="B23" s="519"/>
      <c r="C23" s="519"/>
      <c r="D23" s="339" t="s">
        <v>306</v>
      </c>
      <c r="E23" s="521"/>
      <c r="F23" s="519"/>
      <c r="G23" s="339" t="s">
        <v>306</v>
      </c>
      <c r="H23" s="521"/>
      <c r="I23" s="519"/>
      <c r="J23" s="319" t="s">
        <v>306</v>
      </c>
    </row>
    <row r="24" spans="1:10" x14ac:dyDescent="0.3">
      <c r="A24" s="246" t="s">
        <v>299</v>
      </c>
      <c r="B24" s="251">
        <v>6</v>
      </c>
      <c r="C24" s="320">
        <v>0</v>
      </c>
      <c r="D24" s="321">
        <v>41</v>
      </c>
      <c r="E24" s="322">
        <v>10</v>
      </c>
      <c r="F24" s="320">
        <v>0</v>
      </c>
      <c r="G24" s="321">
        <v>44</v>
      </c>
      <c r="H24" s="323">
        <v>1</v>
      </c>
      <c r="I24" s="323">
        <v>0</v>
      </c>
      <c r="J24" s="320">
        <v>3</v>
      </c>
    </row>
    <row r="25" spans="1:10" x14ac:dyDescent="0.3">
      <c r="A25" s="246" t="s">
        <v>177</v>
      </c>
      <c r="B25" s="245">
        <v>24</v>
      </c>
      <c r="C25" s="324">
        <v>0</v>
      </c>
      <c r="D25" s="325">
        <v>85</v>
      </c>
      <c r="E25" s="326">
        <v>29</v>
      </c>
      <c r="F25" s="324">
        <v>0</v>
      </c>
      <c r="G25" s="325">
        <v>27</v>
      </c>
      <c r="H25" s="327">
        <v>13</v>
      </c>
      <c r="I25" s="327">
        <v>0</v>
      </c>
      <c r="J25" s="324">
        <v>40</v>
      </c>
    </row>
    <row r="26" spans="1:10" x14ac:dyDescent="0.3">
      <c r="A26" s="246" t="s">
        <v>150</v>
      </c>
      <c r="B26" s="251">
        <v>4</v>
      </c>
      <c r="C26" s="320">
        <v>11</v>
      </c>
      <c r="D26" s="321">
        <v>1</v>
      </c>
      <c r="E26" s="322">
        <v>6</v>
      </c>
      <c r="F26" s="320">
        <v>9</v>
      </c>
      <c r="G26" s="321">
        <v>2</v>
      </c>
      <c r="H26" s="323">
        <v>3</v>
      </c>
      <c r="I26" s="323">
        <v>0</v>
      </c>
      <c r="J26" s="320">
        <v>1</v>
      </c>
    </row>
    <row r="27" spans="1:10" x14ac:dyDescent="0.3">
      <c r="A27" s="328" t="s">
        <v>106</v>
      </c>
      <c r="B27" s="329">
        <v>100</v>
      </c>
      <c r="C27" s="324">
        <v>4</v>
      </c>
      <c r="D27" s="325">
        <v>232</v>
      </c>
      <c r="E27" s="326">
        <v>125</v>
      </c>
      <c r="F27" s="324">
        <v>4</v>
      </c>
      <c r="G27" s="325">
        <v>245</v>
      </c>
      <c r="H27" s="327">
        <v>41</v>
      </c>
      <c r="I27" s="327">
        <v>0</v>
      </c>
      <c r="J27" s="324">
        <v>27</v>
      </c>
    </row>
    <row r="28" spans="1:10" x14ac:dyDescent="0.3">
      <c r="A28" s="246" t="s">
        <v>300</v>
      </c>
      <c r="B28" s="245">
        <v>147</v>
      </c>
      <c r="C28" s="324">
        <v>8</v>
      </c>
      <c r="D28" s="325">
        <v>270</v>
      </c>
      <c r="E28" s="326">
        <v>168</v>
      </c>
      <c r="F28" s="324">
        <v>23</v>
      </c>
      <c r="G28" s="325">
        <v>308</v>
      </c>
      <c r="H28" s="327">
        <v>21</v>
      </c>
      <c r="I28" s="327">
        <v>15</v>
      </c>
      <c r="J28" s="324">
        <v>21</v>
      </c>
    </row>
    <row r="29" spans="1:10" x14ac:dyDescent="0.3">
      <c r="A29" s="246" t="s">
        <v>152</v>
      </c>
      <c r="B29" s="251">
        <v>29</v>
      </c>
      <c r="C29" s="320">
        <v>4</v>
      </c>
      <c r="D29" s="321">
        <v>32</v>
      </c>
      <c r="E29" s="322">
        <v>37</v>
      </c>
      <c r="F29" s="320">
        <v>5</v>
      </c>
      <c r="G29" s="321">
        <v>47</v>
      </c>
      <c r="H29" s="323">
        <v>12</v>
      </c>
      <c r="I29" s="323">
        <v>0</v>
      </c>
      <c r="J29" s="320">
        <v>16</v>
      </c>
    </row>
    <row r="30" spans="1:10" ht="15" thickBot="1" x14ac:dyDescent="0.35">
      <c r="A30" s="330" t="s">
        <v>153</v>
      </c>
      <c r="B30" s="252">
        <v>27</v>
      </c>
      <c r="C30" s="331">
        <v>0</v>
      </c>
      <c r="D30" s="332">
        <v>1</v>
      </c>
      <c r="E30" s="333">
        <v>45</v>
      </c>
      <c r="F30" s="331">
        <v>0</v>
      </c>
      <c r="G30" s="332">
        <v>1</v>
      </c>
      <c r="H30" s="334">
        <v>24</v>
      </c>
      <c r="I30" s="334">
        <v>0</v>
      </c>
      <c r="J30" s="331">
        <v>0</v>
      </c>
    </row>
    <row r="31" spans="1:10" ht="15" thickBot="1" x14ac:dyDescent="0.35">
      <c r="A31" s="354" t="s">
        <v>84</v>
      </c>
      <c r="B31" s="355">
        <v>337</v>
      </c>
      <c r="C31" s="352">
        <v>27</v>
      </c>
      <c r="D31" s="353">
        <v>662</v>
      </c>
      <c r="E31" s="356">
        <v>420</v>
      </c>
      <c r="F31" s="352">
        <v>41</v>
      </c>
      <c r="G31" s="353">
        <v>674</v>
      </c>
      <c r="H31" s="357">
        <v>115</v>
      </c>
      <c r="I31" s="358">
        <v>15</v>
      </c>
      <c r="J31" s="353">
        <v>108</v>
      </c>
    </row>
    <row r="32" spans="1:10" x14ac:dyDescent="0.3">
      <c r="A32" s="359"/>
      <c r="B32" s="292"/>
      <c r="C32" s="293"/>
      <c r="D32" s="293"/>
      <c r="E32" s="293"/>
      <c r="F32" s="293"/>
      <c r="G32" s="293"/>
      <c r="H32" s="293"/>
      <c r="I32" s="293"/>
      <c r="J32" s="293"/>
    </row>
    <row r="33" spans="1:10" x14ac:dyDescent="0.3">
      <c r="A33" s="359"/>
      <c r="B33" s="292"/>
      <c r="C33" s="293"/>
      <c r="D33" s="293"/>
      <c r="E33" s="293"/>
      <c r="F33" s="293"/>
      <c r="G33" s="293"/>
      <c r="H33" s="293"/>
      <c r="I33" s="293"/>
      <c r="J33" s="293"/>
    </row>
    <row r="34" spans="1:10" x14ac:dyDescent="0.3">
      <c r="A34" s="317"/>
    </row>
    <row r="35" spans="1:10" ht="18" x14ac:dyDescent="0.35">
      <c r="A35" s="250" t="s">
        <v>341</v>
      </c>
      <c r="B35" s="250"/>
      <c r="C35" s="250"/>
      <c r="D35" s="250"/>
    </row>
    <row r="36" spans="1:10" ht="18" x14ac:dyDescent="0.35">
      <c r="A36" s="317"/>
      <c r="B36" s="250"/>
      <c r="C36" s="250"/>
      <c r="D36" s="250"/>
    </row>
    <row r="37" spans="1:10" ht="27" customHeight="1" x14ac:dyDescent="0.3">
      <c r="A37" s="512" t="s">
        <v>142</v>
      </c>
      <c r="B37" s="513" t="s">
        <v>342</v>
      </c>
      <c r="C37" s="514"/>
      <c r="D37" s="526"/>
      <c r="E37" s="527" t="s">
        <v>343</v>
      </c>
      <c r="F37" s="514"/>
      <c r="G37" s="514"/>
      <c r="H37" s="516" t="s">
        <v>340</v>
      </c>
      <c r="I37" s="516"/>
      <c r="J37" s="516"/>
    </row>
    <row r="38" spans="1:10" ht="24.6" customHeight="1" x14ac:dyDescent="0.3">
      <c r="A38" s="512"/>
      <c r="B38" s="518" t="s">
        <v>295</v>
      </c>
      <c r="C38" s="518" t="s">
        <v>296</v>
      </c>
      <c r="D38" s="338" t="s">
        <v>305</v>
      </c>
      <c r="E38" s="520" t="s">
        <v>295</v>
      </c>
      <c r="F38" s="518" t="s">
        <v>296</v>
      </c>
      <c r="G38" s="338" t="s">
        <v>305</v>
      </c>
      <c r="H38" s="520" t="s">
        <v>295</v>
      </c>
      <c r="I38" s="518" t="s">
        <v>296</v>
      </c>
      <c r="J38" s="318" t="s">
        <v>305</v>
      </c>
    </row>
    <row r="39" spans="1:10" x14ac:dyDescent="0.3">
      <c r="A39" s="512"/>
      <c r="B39" s="519"/>
      <c r="C39" s="519"/>
      <c r="D39" s="339" t="s">
        <v>306</v>
      </c>
      <c r="E39" s="521"/>
      <c r="F39" s="519"/>
      <c r="G39" s="339" t="s">
        <v>306</v>
      </c>
      <c r="H39" s="521"/>
      <c r="I39" s="519"/>
      <c r="J39" s="319" t="s">
        <v>306</v>
      </c>
    </row>
    <row r="40" spans="1:10" x14ac:dyDescent="0.3">
      <c r="A40" s="246" t="s">
        <v>177</v>
      </c>
      <c r="B40" s="245">
        <v>1</v>
      </c>
      <c r="C40" s="324">
        <v>0</v>
      </c>
      <c r="D40" s="325">
        <v>4</v>
      </c>
      <c r="E40" s="326">
        <v>0</v>
      </c>
      <c r="F40" s="324">
        <v>0</v>
      </c>
      <c r="G40" s="325">
        <v>4</v>
      </c>
      <c r="H40" s="327">
        <v>63</v>
      </c>
      <c r="I40" s="327">
        <v>0</v>
      </c>
      <c r="J40" s="324">
        <v>6</v>
      </c>
    </row>
    <row r="41" spans="1:10" x14ac:dyDescent="0.3">
      <c r="A41" s="328" t="s">
        <v>106</v>
      </c>
      <c r="B41" s="329">
        <v>10</v>
      </c>
      <c r="C41" s="324">
        <v>0</v>
      </c>
      <c r="D41" s="325">
        <v>3</v>
      </c>
      <c r="E41" s="326">
        <v>10</v>
      </c>
      <c r="F41" s="324">
        <v>0</v>
      </c>
      <c r="G41" s="325">
        <v>7</v>
      </c>
      <c r="H41" s="327">
        <v>5</v>
      </c>
      <c r="I41" s="327">
        <v>0</v>
      </c>
      <c r="J41" s="324">
        <v>4</v>
      </c>
    </row>
    <row r="42" spans="1:10" x14ac:dyDescent="0.3">
      <c r="A42" s="246" t="s">
        <v>300</v>
      </c>
      <c r="B42" s="245">
        <v>1</v>
      </c>
      <c r="C42" s="324">
        <v>34</v>
      </c>
      <c r="D42" s="325">
        <v>0</v>
      </c>
      <c r="E42" s="326">
        <v>10</v>
      </c>
      <c r="F42" s="324">
        <v>26</v>
      </c>
      <c r="G42" s="325">
        <v>0</v>
      </c>
      <c r="H42" s="327">
        <v>59</v>
      </c>
      <c r="I42" s="327">
        <v>45</v>
      </c>
      <c r="J42" s="324">
        <v>1</v>
      </c>
    </row>
    <row r="43" spans="1:10" x14ac:dyDescent="0.3">
      <c r="A43" s="246" t="s">
        <v>152</v>
      </c>
      <c r="B43" s="251">
        <v>0</v>
      </c>
      <c r="C43" s="320">
        <v>0</v>
      </c>
      <c r="D43" s="321">
        <v>0</v>
      </c>
      <c r="E43" s="322">
        <v>0</v>
      </c>
      <c r="F43" s="320">
        <v>0</v>
      </c>
      <c r="G43" s="321">
        <v>0</v>
      </c>
      <c r="H43" s="323">
        <v>16</v>
      </c>
      <c r="I43" s="323">
        <v>0</v>
      </c>
      <c r="J43" s="320">
        <v>0</v>
      </c>
    </row>
    <row r="44" spans="1:10" ht="15" thickBot="1" x14ac:dyDescent="0.35">
      <c r="A44" s="330" t="s">
        <v>153</v>
      </c>
      <c r="B44" s="252">
        <v>0</v>
      </c>
      <c r="C44" s="331">
        <v>14</v>
      </c>
      <c r="D44" s="332">
        <v>0</v>
      </c>
      <c r="E44" s="333">
        <v>1</v>
      </c>
      <c r="F44" s="331">
        <v>25</v>
      </c>
      <c r="G44" s="332">
        <v>0</v>
      </c>
      <c r="H44" s="334">
        <v>1</v>
      </c>
      <c r="I44" s="334">
        <v>40</v>
      </c>
      <c r="J44" s="331">
        <v>0</v>
      </c>
    </row>
    <row r="45" spans="1:10" ht="15" thickBot="1" x14ac:dyDescent="0.35">
      <c r="A45" s="354" t="s">
        <v>84</v>
      </c>
      <c r="B45" s="355">
        <v>12</v>
      </c>
      <c r="C45" s="352">
        <v>48</v>
      </c>
      <c r="D45" s="353">
        <v>7</v>
      </c>
      <c r="E45" s="356">
        <v>21</v>
      </c>
      <c r="F45" s="352">
        <v>51</v>
      </c>
      <c r="G45" s="353">
        <v>11</v>
      </c>
      <c r="H45" s="357">
        <v>144</v>
      </c>
      <c r="I45" s="358">
        <v>85</v>
      </c>
      <c r="J45" s="353">
        <v>11</v>
      </c>
    </row>
    <row r="46" spans="1:10" x14ac:dyDescent="0.3">
      <c r="A46" s="359"/>
      <c r="B46" s="292"/>
      <c r="C46" s="293"/>
      <c r="D46" s="293"/>
      <c r="E46" s="293"/>
      <c r="F46" s="293"/>
      <c r="G46" s="293"/>
      <c r="H46" s="293"/>
      <c r="I46" s="293"/>
      <c r="J46" s="360"/>
    </row>
    <row r="47" spans="1:10" ht="18" customHeight="1" x14ac:dyDescent="0.35">
      <c r="A47" s="525" t="s">
        <v>344</v>
      </c>
      <c r="B47" s="525"/>
    </row>
    <row r="48" spans="1:10" x14ac:dyDescent="0.3">
      <c r="A48" s="528" t="s">
        <v>392</v>
      </c>
      <c r="B48" s="528"/>
      <c r="C48" s="528"/>
      <c r="D48" s="528"/>
    </row>
    <row r="49" spans="1:10" ht="39.6" customHeight="1" x14ac:dyDescent="0.3">
      <c r="A49" s="512" t="s">
        <v>142</v>
      </c>
      <c r="B49" s="513" t="s">
        <v>345</v>
      </c>
      <c r="C49" s="526"/>
      <c r="D49" s="527" t="s">
        <v>346</v>
      </c>
      <c r="E49" s="514"/>
      <c r="F49" s="516" t="s">
        <v>340</v>
      </c>
      <c r="G49" s="516"/>
    </row>
    <row r="50" spans="1:10" x14ac:dyDescent="0.3">
      <c r="A50" s="512"/>
      <c r="B50" s="518" t="s">
        <v>295</v>
      </c>
      <c r="C50" s="338" t="s">
        <v>305</v>
      </c>
      <c r="D50" s="520" t="s">
        <v>295</v>
      </c>
      <c r="E50" s="338" t="s">
        <v>305</v>
      </c>
      <c r="F50" s="520" t="s">
        <v>295</v>
      </c>
      <c r="G50" s="318" t="s">
        <v>305</v>
      </c>
      <c r="H50" s="523"/>
      <c r="I50" s="524"/>
      <c r="J50" s="524"/>
    </row>
    <row r="51" spans="1:10" x14ac:dyDescent="0.3">
      <c r="A51" s="512"/>
      <c r="B51" s="519"/>
      <c r="C51" s="339" t="s">
        <v>306</v>
      </c>
      <c r="D51" s="521"/>
      <c r="E51" s="339" t="s">
        <v>306</v>
      </c>
      <c r="F51" s="521"/>
      <c r="G51" s="319" t="s">
        <v>306</v>
      </c>
      <c r="H51" s="523"/>
      <c r="I51" s="524"/>
      <c r="J51" s="524"/>
    </row>
    <row r="52" spans="1:10" x14ac:dyDescent="0.3">
      <c r="A52" s="246" t="s">
        <v>299</v>
      </c>
      <c r="B52" s="251">
        <v>3</v>
      </c>
      <c r="C52" s="321">
        <v>8</v>
      </c>
      <c r="D52" s="322">
        <v>3</v>
      </c>
      <c r="E52" s="321">
        <v>7</v>
      </c>
      <c r="F52" s="323">
        <v>2</v>
      </c>
      <c r="G52" s="320">
        <v>0</v>
      </c>
    </row>
    <row r="53" spans="1:10" x14ac:dyDescent="0.3">
      <c r="A53" s="246" t="s">
        <v>177</v>
      </c>
      <c r="B53" s="245">
        <v>5</v>
      </c>
      <c r="C53" s="325">
        <v>0</v>
      </c>
      <c r="D53" s="326">
        <v>3</v>
      </c>
      <c r="E53" s="325">
        <v>0</v>
      </c>
      <c r="F53" s="327">
        <v>6</v>
      </c>
      <c r="G53" s="324">
        <v>0</v>
      </c>
    </row>
    <row r="54" spans="1:10" x14ac:dyDescent="0.3">
      <c r="A54" s="246" t="s">
        <v>150</v>
      </c>
      <c r="B54" s="251">
        <v>0</v>
      </c>
      <c r="C54" s="321">
        <v>0</v>
      </c>
      <c r="D54" s="322">
        <v>0</v>
      </c>
      <c r="E54" s="321">
        <v>0</v>
      </c>
      <c r="F54" s="323">
        <v>0</v>
      </c>
      <c r="G54" s="320">
        <v>0</v>
      </c>
    </row>
    <row r="55" spans="1:10" x14ac:dyDescent="0.3">
      <c r="A55" s="328" t="s">
        <v>106</v>
      </c>
      <c r="B55" s="329">
        <v>15</v>
      </c>
      <c r="C55" s="325">
        <v>29</v>
      </c>
      <c r="D55" s="326">
        <v>13</v>
      </c>
      <c r="E55" s="325">
        <v>27</v>
      </c>
      <c r="F55" s="327">
        <v>8</v>
      </c>
      <c r="G55" s="324">
        <v>12</v>
      </c>
    </row>
    <row r="56" spans="1:10" x14ac:dyDescent="0.3">
      <c r="A56" s="246" t="s">
        <v>300</v>
      </c>
      <c r="B56" s="245">
        <v>18</v>
      </c>
      <c r="C56" s="325">
        <v>31</v>
      </c>
      <c r="D56" s="326">
        <v>20</v>
      </c>
      <c r="E56" s="325">
        <v>26</v>
      </c>
      <c r="F56" s="327">
        <v>7</v>
      </c>
      <c r="G56" s="324">
        <v>1</v>
      </c>
    </row>
    <row r="57" spans="1:10" ht="15" thickBot="1" x14ac:dyDescent="0.35">
      <c r="A57" s="246" t="s">
        <v>152</v>
      </c>
      <c r="B57" s="251">
        <v>1</v>
      </c>
      <c r="C57" s="321">
        <v>0</v>
      </c>
      <c r="D57" s="322">
        <v>1</v>
      </c>
      <c r="E57" s="321">
        <v>0</v>
      </c>
      <c r="F57" s="323">
        <v>0</v>
      </c>
      <c r="G57" s="320">
        <v>0</v>
      </c>
    </row>
    <row r="58" spans="1:10" ht="15" thickBot="1" x14ac:dyDescent="0.35">
      <c r="A58" s="354" t="s">
        <v>84</v>
      </c>
      <c r="B58" s="355">
        <v>42</v>
      </c>
      <c r="C58" s="353">
        <v>68</v>
      </c>
      <c r="D58" s="356">
        <v>40</v>
      </c>
      <c r="E58" s="353">
        <v>60</v>
      </c>
      <c r="F58" s="357">
        <v>23</v>
      </c>
      <c r="G58" s="353">
        <v>13</v>
      </c>
    </row>
    <row r="59" spans="1:10" x14ac:dyDescent="0.3">
      <c r="A59" s="317"/>
    </row>
    <row r="61" spans="1:10" ht="18" customHeight="1" x14ac:dyDescent="0.35">
      <c r="A61" s="525" t="s">
        <v>347</v>
      </c>
      <c r="B61" s="525"/>
      <c r="C61" s="525"/>
      <c r="D61" s="525"/>
    </row>
    <row r="62" spans="1:10" x14ac:dyDescent="0.3">
      <c r="A62" s="361" t="s">
        <v>393</v>
      </c>
    </row>
    <row r="63" spans="1:10" ht="50.4" customHeight="1" x14ac:dyDescent="0.3">
      <c r="A63" s="512" t="s">
        <v>142</v>
      </c>
      <c r="B63" s="513" t="s">
        <v>348</v>
      </c>
      <c r="C63" s="526"/>
      <c r="D63" s="527" t="s">
        <v>349</v>
      </c>
      <c r="E63" s="514"/>
      <c r="F63" s="340"/>
    </row>
    <row r="64" spans="1:10" x14ac:dyDescent="0.3">
      <c r="A64" s="512"/>
      <c r="B64" s="309" t="s">
        <v>350</v>
      </c>
      <c r="C64" s="362" t="s">
        <v>351</v>
      </c>
      <c r="D64" s="363" t="s">
        <v>350</v>
      </c>
      <c r="E64" s="362" t="s">
        <v>351</v>
      </c>
    </row>
    <row r="65" spans="1:5" x14ac:dyDescent="0.3">
      <c r="A65" s="246" t="s">
        <v>299</v>
      </c>
      <c r="B65" s="251">
        <v>120</v>
      </c>
      <c r="C65" s="321">
        <v>74</v>
      </c>
      <c r="D65" s="322">
        <v>186</v>
      </c>
      <c r="E65" s="321">
        <v>84</v>
      </c>
    </row>
    <row r="66" spans="1:5" x14ac:dyDescent="0.3">
      <c r="A66" s="246" t="s">
        <v>177</v>
      </c>
      <c r="B66" s="246">
        <v>641</v>
      </c>
      <c r="C66" s="246">
        <v>240</v>
      </c>
      <c r="D66" s="364">
        <v>1084</v>
      </c>
      <c r="E66" s="365">
        <v>327</v>
      </c>
    </row>
    <row r="67" spans="1:5" x14ac:dyDescent="0.3">
      <c r="A67" s="246" t="s">
        <v>150</v>
      </c>
      <c r="B67" s="251">
        <v>12</v>
      </c>
      <c r="C67" s="321">
        <v>17</v>
      </c>
      <c r="D67" s="366">
        <v>19</v>
      </c>
      <c r="E67" s="367">
        <v>23</v>
      </c>
    </row>
    <row r="68" spans="1:5" x14ac:dyDescent="0.3">
      <c r="A68" s="328" t="s">
        <v>106</v>
      </c>
      <c r="B68" s="329">
        <v>1543</v>
      </c>
      <c r="C68" s="325">
        <v>418</v>
      </c>
      <c r="D68" s="326">
        <v>1687</v>
      </c>
      <c r="E68" s="325">
        <v>483</v>
      </c>
    </row>
    <row r="69" spans="1:5" x14ac:dyDescent="0.3">
      <c r="A69" s="246" t="s">
        <v>300</v>
      </c>
      <c r="B69" s="245">
        <v>2487</v>
      </c>
      <c r="C69" s="325">
        <v>805</v>
      </c>
      <c r="D69" s="326">
        <v>2617</v>
      </c>
      <c r="E69" s="325">
        <v>893</v>
      </c>
    </row>
    <row r="70" spans="1:5" x14ac:dyDescent="0.3">
      <c r="A70" s="246" t="s">
        <v>152</v>
      </c>
      <c r="B70" s="251">
        <v>247</v>
      </c>
      <c r="C70" s="321">
        <v>74</v>
      </c>
      <c r="D70" s="322">
        <v>564</v>
      </c>
      <c r="E70" s="321">
        <v>145</v>
      </c>
    </row>
    <row r="71" spans="1:5" ht="15" thickBot="1" x14ac:dyDescent="0.35">
      <c r="A71" s="330" t="s">
        <v>153</v>
      </c>
      <c r="B71" s="252">
        <v>84</v>
      </c>
      <c r="C71" s="332">
        <v>137</v>
      </c>
      <c r="D71" s="333">
        <v>166</v>
      </c>
      <c r="E71" s="332">
        <v>324</v>
      </c>
    </row>
    <row r="72" spans="1:5" ht="15" thickBot="1" x14ac:dyDescent="0.35">
      <c r="A72" s="354" t="s">
        <v>84</v>
      </c>
      <c r="B72" s="355">
        <v>5134</v>
      </c>
      <c r="C72" s="353">
        <v>1765</v>
      </c>
      <c r="D72" s="356">
        <v>6323</v>
      </c>
      <c r="E72" s="353">
        <v>2279</v>
      </c>
    </row>
    <row r="73" spans="1:5" x14ac:dyDescent="0.3">
      <c r="A73" s="317"/>
    </row>
  </sheetData>
  <mergeCells count="36">
    <mergeCell ref="E21:G21"/>
    <mergeCell ref="H21:J21"/>
    <mergeCell ref="B22:B23"/>
    <mergeCell ref="C22:C23"/>
    <mergeCell ref="I38:I39"/>
    <mergeCell ref="A47:B47"/>
    <mergeCell ref="E22:E23"/>
    <mergeCell ref="F22:F23"/>
    <mergeCell ref="H22:H23"/>
    <mergeCell ref="I22:I23"/>
    <mergeCell ref="A37:A39"/>
    <mergeCell ref="B37:D37"/>
    <mergeCell ref="E37:G37"/>
    <mergeCell ref="H37:J37"/>
    <mergeCell ref="B38:B39"/>
    <mergeCell ref="C38:C39"/>
    <mergeCell ref="E38:E39"/>
    <mergeCell ref="F38:F39"/>
    <mergeCell ref="H38:H39"/>
    <mergeCell ref="A21:A23"/>
    <mergeCell ref="B21:D21"/>
    <mergeCell ref="A48:D48"/>
    <mergeCell ref="A49:A51"/>
    <mergeCell ref="B49:C49"/>
    <mergeCell ref="D49:E49"/>
    <mergeCell ref="F49:G49"/>
    <mergeCell ref="B50:B51"/>
    <mergeCell ref="D50:D51"/>
    <mergeCell ref="F50:F51"/>
    <mergeCell ref="H50:H51"/>
    <mergeCell ref="I50:I51"/>
    <mergeCell ref="J50:J51"/>
    <mergeCell ref="A61:D61"/>
    <mergeCell ref="A63:A64"/>
    <mergeCell ref="B63:C63"/>
    <mergeCell ref="D63:E63"/>
  </mergeCells>
  <pageMargins left="0.25" right="0.25" top="0.75" bottom="0.75" header="0.3" footer="0.3"/>
  <pageSetup paperSize="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817FC-235D-487A-88DC-C0E52E5135E0}">
  <sheetPr>
    <pageSetUpPr fitToPage="1"/>
  </sheetPr>
  <dimension ref="A1:J40"/>
  <sheetViews>
    <sheetView showGridLines="0" zoomScale="85" zoomScaleNormal="85" workbookViewId="0"/>
  </sheetViews>
  <sheetFormatPr defaultColWidth="8.6640625" defaultRowHeight="14.4" x14ac:dyDescent="0.3"/>
  <cols>
    <col min="1" max="1" width="61.6640625" style="268" customWidth="1"/>
    <col min="2" max="3" width="14.33203125" style="268" customWidth="1"/>
    <col min="4" max="4" width="16.44140625" style="268" customWidth="1"/>
    <col min="5" max="5" width="16" style="268" customWidth="1"/>
    <col min="6" max="6" width="19.44140625" style="268" customWidth="1"/>
    <col min="7" max="7" width="14.5546875" style="268" customWidth="1"/>
    <col min="8" max="8" width="13.33203125" style="268" customWidth="1"/>
    <col min="9" max="9" width="12.6640625" style="268" customWidth="1"/>
    <col min="10" max="10" width="12.44140625" style="268" customWidth="1"/>
  </cols>
  <sheetData>
    <row r="1" spans="1:8" ht="17.399999999999999" x14ac:dyDescent="0.3">
      <c r="A1" s="347" t="s">
        <v>352</v>
      </c>
      <c r="B1" s="348"/>
      <c r="C1" s="348"/>
      <c r="D1" s="348"/>
      <c r="E1" s="348"/>
      <c r="F1" s="348"/>
      <c r="G1" s="348"/>
      <c r="H1" s="348"/>
    </row>
    <row r="2" spans="1:8" ht="17.399999999999999" x14ac:dyDescent="0.3">
      <c r="A2" s="347" t="s">
        <v>353</v>
      </c>
      <c r="B2" s="348"/>
      <c r="C2" s="348"/>
      <c r="D2" s="348"/>
      <c r="E2" s="348"/>
      <c r="F2" s="348"/>
      <c r="G2" s="348"/>
      <c r="H2" s="348"/>
    </row>
    <row r="4" spans="1:8" ht="18" x14ac:dyDescent="0.35">
      <c r="A4" s="250" t="s">
        <v>354</v>
      </c>
      <c r="B4" s="250"/>
      <c r="C4" s="250"/>
      <c r="D4" s="250"/>
      <c r="E4" s="250"/>
      <c r="F4" s="250"/>
      <c r="H4" s="263"/>
    </row>
    <row r="5" spans="1:8" ht="12.6" customHeight="1" x14ac:dyDescent="0.35">
      <c r="B5" s="250"/>
      <c r="C5" s="250"/>
      <c r="D5" s="370"/>
      <c r="E5" s="250"/>
      <c r="F5" s="250"/>
    </row>
    <row r="6" spans="1:8" ht="48" customHeight="1" x14ac:dyDescent="0.3">
      <c r="A6" s="529" t="s">
        <v>142</v>
      </c>
      <c r="B6" s="533" t="s">
        <v>143</v>
      </c>
      <c r="C6" s="369" t="s">
        <v>355</v>
      </c>
      <c r="D6" s="533" t="s">
        <v>356</v>
      </c>
      <c r="E6" s="533" t="s">
        <v>146</v>
      </c>
      <c r="F6" s="538" t="s">
        <v>147</v>
      </c>
      <c r="G6" s="371"/>
      <c r="H6" s="372"/>
    </row>
    <row r="7" spans="1:8" x14ac:dyDescent="0.3">
      <c r="A7" s="529"/>
      <c r="B7" s="534"/>
      <c r="C7" s="373" t="s">
        <v>357</v>
      </c>
      <c r="D7" s="534"/>
      <c r="E7" s="534"/>
      <c r="F7" s="539"/>
      <c r="G7" s="371"/>
      <c r="H7" s="372"/>
    </row>
    <row r="8" spans="1:8" x14ac:dyDescent="0.3">
      <c r="A8" s="536" t="s">
        <v>148</v>
      </c>
      <c r="B8" s="536"/>
      <c r="C8" s="536"/>
      <c r="D8" s="536"/>
      <c r="E8" s="536"/>
      <c r="F8" s="536"/>
      <c r="G8" s="371"/>
      <c r="H8" s="372"/>
    </row>
    <row r="9" spans="1:8" x14ac:dyDescent="0.3">
      <c r="A9" s="257" t="s">
        <v>159</v>
      </c>
      <c r="B9" s="374" t="s">
        <v>160</v>
      </c>
      <c r="C9" s="374" t="s">
        <v>160</v>
      </c>
      <c r="D9" s="374">
        <v>0</v>
      </c>
      <c r="E9" s="374">
        <v>1</v>
      </c>
      <c r="F9" s="375">
        <v>1</v>
      </c>
      <c r="G9" s="371"/>
      <c r="H9" s="372"/>
    </row>
    <row r="10" spans="1:8" x14ac:dyDescent="0.3">
      <c r="A10" s="258" t="s">
        <v>177</v>
      </c>
      <c r="B10" s="376">
        <v>14</v>
      </c>
      <c r="C10" s="376">
        <v>57</v>
      </c>
      <c r="D10" s="376">
        <v>11</v>
      </c>
      <c r="E10" s="376">
        <v>7</v>
      </c>
      <c r="F10" s="377">
        <v>7</v>
      </c>
      <c r="G10" s="371"/>
      <c r="H10" s="372"/>
    </row>
    <row r="11" spans="1:8" x14ac:dyDescent="0.3">
      <c r="A11" s="258" t="s">
        <v>150</v>
      </c>
      <c r="B11" s="378">
        <v>6</v>
      </c>
      <c r="C11" s="378">
        <v>17</v>
      </c>
      <c r="D11" s="378">
        <v>7</v>
      </c>
      <c r="E11" s="378">
        <v>1</v>
      </c>
      <c r="F11" s="379">
        <v>1</v>
      </c>
      <c r="G11" s="371"/>
      <c r="H11" s="372"/>
    </row>
    <row r="12" spans="1:8" x14ac:dyDescent="0.3">
      <c r="A12" s="368" t="s">
        <v>382</v>
      </c>
      <c r="B12" s="380">
        <v>147</v>
      </c>
      <c r="C12" s="380">
        <v>958</v>
      </c>
      <c r="D12" s="380">
        <v>393</v>
      </c>
      <c r="E12" s="380">
        <v>196</v>
      </c>
      <c r="F12" s="381">
        <v>197</v>
      </c>
      <c r="G12" s="371"/>
      <c r="H12" s="372"/>
    </row>
    <row r="13" spans="1:8" x14ac:dyDescent="0.3">
      <c r="A13" s="258" t="s">
        <v>300</v>
      </c>
      <c r="B13" s="382">
        <v>73</v>
      </c>
      <c r="C13" s="382">
        <v>330</v>
      </c>
      <c r="D13" s="383">
        <v>138</v>
      </c>
      <c r="E13" s="384">
        <v>28</v>
      </c>
      <c r="F13" s="383">
        <v>80</v>
      </c>
      <c r="G13" s="371"/>
      <c r="H13" s="372"/>
    </row>
    <row r="14" spans="1:8" x14ac:dyDescent="0.3">
      <c r="A14" s="258" t="s">
        <v>152</v>
      </c>
      <c r="B14" s="378">
        <v>20</v>
      </c>
      <c r="C14" s="378">
        <v>120</v>
      </c>
      <c r="D14" s="378">
        <v>28</v>
      </c>
      <c r="E14" s="378">
        <v>16</v>
      </c>
      <c r="F14" s="385">
        <v>31</v>
      </c>
      <c r="G14" s="371"/>
      <c r="H14" s="372"/>
    </row>
    <row r="15" spans="1:8" ht="15" thickBot="1" x14ac:dyDescent="0.35">
      <c r="A15" s="386" t="s">
        <v>153</v>
      </c>
      <c r="B15" s="387">
        <v>53</v>
      </c>
      <c r="C15" s="387">
        <v>317</v>
      </c>
      <c r="D15" s="387">
        <v>163</v>
      </c>
      <c r="E15" s="388">
        <v>43</v>
      </c>
      <c r="F15" s="387">
        <v>57</v>
      </c>
      <c r="G15" s="371"/>
      <c r="H15" s="372"/>
    </row>
    <row r="16" spans="1:8" ht="15" thickBot="1" x14ac:dyDescent="0.35">
      <c r="A16" s="389" t="s">
        <v>84</v>
      </c>
      <c r="B16" s="390">
        <v>313</v>
      </c>
      <c r="C16" s="390">
        <v>1799</v>
      </c>
      <c r="D16" s="390">
        <v>740</v>
      </c>
      <c r="E16" s="390">
        <v>292</v>
      </c>
      <c r="F16" s="390">
        <v>374</v>
      </c>
      <c r="G16" s="371"/>
      <c r="H16" s="372"/>
    </row>
    <row r="17" spans="1:8" x14ac:dyDescent="0.3">
      <c r="A17" s="391" t="s">
        <v>383</v>
      </c>
      <c r="B17" s="392"/>
      <c r="C17" s="392"/>
      <c r="D17" s="392"/>
      <c r="E17" s="392"/>
      <c r="F17" s="392"/>
      <c r="G17" s="372"/>
      <c r="H17" s="372"/>
    </row>
    <row r="18" spans="1:8" x14ac:dyDescent="0.3">
      <c r="A18" s="533" t="s">
        <v>142</v>
      </c>
      <c r="B18" s="533" t="s">
        <v>143</v>
      </c>
      <c r="C18" s="533" t="s">
        <v>394</v>
      </c>
      <c r="D18" s="533" t="s">
        <v>154</v>
      </c>
      <c r="E18" s="533" t="s">
        <v>155</v>
      </c>
      <c r="F18" s="533" t="s">
        <v>156</v>
      </c>
      <c r="G18" s="533" t="s">
        <v>358</v>
      </c>
      <c r="H18" s="533" t="s">
        <v>395</v>
      </c>
    </row>
    <row r="19" spans="1:8" x14ac:dyDescent="0.3">
      <c r="A19" s="534"/>
      <c r="B19" s="534"/>
      <c r="C19" s="535"/>
      <c r="D19" s="534"/>
      <c r="E19" s="534"/>
      <c r="F19" s="534"/>
      <c r="G19" s="534"/>
      <c r="H19" s="535"/>
    </row>
    <row r="20" spans="1:8" x14ac:dyDescent="0.3">
      <c r="A20" s="536" t="s">
        <v>158</v>
      </c>
      <c r="B20" s="536"/>
      <c r="C20" s="536"/>
      <c r="D20" s="536"/>
      <c r="E20" s="536"/>
      <c r="F20" s="536"/>
      <c r="G20" s="536"/>
      <c r="H20" s="537"/>
    </row>
    <row r="21" spans="1:8" ht="24.6" customHeight="1" x14ac:dyDescent="0.3">
      <c r="A21" s="257" t="s">
        <v>159</v>
      </c>
      <c r="B21" s="374" t="s">
        <v>160</v>
      </c>
      <c r="C21" s="374" t="s">
        <v>160</v>
      </c>
      <c r="D21" s="374" t="s">
        <v>336</v>
      </c>
      <c r="E21" s="374" t="s">
        <v>336</v>
      </c>
      <c r="F21" s="374" t="s">
        <v>336</v>
      </c>
      <c r="G21" s="374">
        <v>1</v>
      </c>
      <c r="H21" s="374">
        <v>2</v>
      </c>
    </row>
    <row r="22" spans="1:8" ht="21" customHeight="1" x14ac:dyDescent="0.3">
      <c r="A22" s="258" t="s">
        <v>177</v>
      </c>
      <c r="B22" s="257">
        <v>55</v>
      </c>
      <c r="C22" s="257">
        <v>232</v>
      </c>
      <c r="D22" s="257">
        <v>103</v>
      </c>
      <c r="E22" s="257">
        <v>29</v>
      </c>
      <c r="F22" s="257">
        <v>17</v>
      </c>
      <c r="G22" s="257">
        <v>31</v>
      </c>
      <c r="H22" s="257">
        <v>42</v>
      </c>
    </row>
    <row r="23" spans="1:8" ht="13.2" customHeight="1" x14ac:dyDescent="0.3">
      <c r="A23" s="258" t="s">
        <v>150</v>
      </c>
      <c r="B23" s="374">
        <v>38</v>
      </c>
      <c r="C23" s="374">
        <v>101</v>
      </c>
      <c r="D23" s="374">
        <v>45</v>
      </c>
      <c r="E23" s="374">
        <v>8</v>
      </c>
      <c r="F23" s="374">
        <v>0</v>
      </c>
      <c r="G23" s="374">
        <v>12</v>
      </c>
      <c r="H23" s="374">
        <v>17</v>
      </c>
    </row>
    <row r="24" spans="1:8" x14ac:dyDescent="0.3">
      <c r="A24" s="368" t="s">
        <v>382</v>
      </c>
      <c r="B24" s="380">
        <v>471</v>
      </c>
      <c r="C24" s="380">
        <v>1780</v>
      </c>
      <c r="D24" s="380">
        <v>764</v>
      </c>
      <c r="E24" s="380">
        <v>94</v>
      </c>
      <c r="F24" s="380">
        <v>78</v>
      </c>
      <c r="G24" s="380">
        <v>557</v>
      </c>
      <c r="H24" s="380">
        <v>574</v>
      </c>
    </row>
    <row r="25" spans="1:8" x14ac:dyDescent="0.3">
      <c r="A25" s="258" t="s">
        <v>300</v>
      </c>
      <c r="B25" s="380">
        <v>493</v>
      </c>
      <c r="C25" s="380">
        <v>1435</v>
      </c>
      <c r="D25" s="380">
        <v>783</v>
      </c>
      <c r="E25" s="380">
        <v>117</v>
      </c>
      <c r="F25" s="380">
        <v>94</v>
      </c>
      <c r="G25" s="380">
        <v>415</v>
      </c>
      <c r="H25" s="380">
        <v>531</v>
      </c>
    </row>
    <row r="26" spans="1:8" x14ac:dyDescent="0.3">
      <c r="A26" s="258" t="s">
        <v>152</v>
      </c>
      <c r="B26" s="374">
        <v>324</v>
      </c>
      <c r="C26" s="374">
        <v>1409</v>
      </c>
      <c r="D26" s="380">
        <v>594</v>
      </c>
      <c r="E26" s="380">
        <v>196</v>
      </c>
      <c r="F26" s="380">
        <v>51</v>
      </c>
      <c r="G26" s="374">
        <v>207</v>
      </c>
      <c r="H26" s="374">
        <v>296</v>
      </c>
    </row>
    <row r="27" spans="1:8" ht="15" thickBot="1" x14ac:dyDescent="0.35">
      <c r="A27" s="393" t="s">
        <v>153</v>
      </c>
      <c r="B27" s="394">
        <v>568</v>
      </c>
      <c r="C27" s="394">
        <v>2204</v>
      </c>
      <c r="D27" s="394">
        <v>976</v>
      </c>
      <c r="E27" s="394">
        <v>343</v>
      </c>
      <c r="F27" s="395">
        <v>73</v>
      </c>
      <c r="G27" s="395">
        <v>433</v>
      </c>
      <c r="H27" s="395">
        <v>571</v>
      </c>
    </row>
    <row r="28" spans="1:8" ht="15" thickBot="1" x14ac:dyDescent="0.35">
      <c r="A28" s="396" t="s">
        <v>84</v>
      </c>
      <c r="B28" s="397">
        <v>1949</v>
      </c>
      <c r="C28" s="397">
        <v>7161</v>
      </c>
      <c r="D28" s="397">
        <v>3265</v>
      </c>
      <c r="E28" s="397">
        <v>787</v>
      </c>
      <c r="F28" s="398">
        <v>313</v>
      </c>
      <c r="G28" s="390">
        <v>1656</v>
      </c>
      <c r="H28" s="399">
        <v>2033</v>
      </c>
    </row>
    <row r="29" spans="1:8" x14ac:dyDescent="0.3">
      <c r="A29" s="372" t="s">
        <v>390</v>
      </c>
      <c r="B29" s="400"/>
      <c r="C29" s="400"/>
      <c r="D29" s="400"/>
      <c r="E29" s="400"/>
      <c r="F29" s="400"/>
      <c r="G29" s="372"/>
      <c r="H29" s="372"/>
    </row>
    <row r="30" spans="1:8" x14ac:dyDescent="0.3">
      <c r="A30" s="529" t="s">
        <v>142</v>
      </c>
      <c r="B30" s="530" t="s">
        <v>143</v>
      </c>
      <c r="C30" s="531" t="s">
        <v>394</v>
      </c>
      <c r="D30" s="530" t="s">
        <v>356</v>
      </c>
      <c r="E30" s="530" t="s">
        <v>146</v>
      </c>
      <c r="F30" s="530" t="s">
        <v>147</v>
      </c>
      <c r="G30" s="372"/>
      <c r="H30" s="372"/>
    </row>
    <row r="31" spans="1:8" x14ac:dyDescent="0.3">
      <c r="A31" s="529"/>
      <c r="B31" s="530"/>
      <c r="C31" s="531"/>
      <c r="D31" s="530"/>
      <c r="E31" s="530"/>
      <c r="F31" s="530"/>
      <c r="G31" s="372"/>
      <c r="H31" s="372"/>
    </row>
    <row r="32" spans="1:8" x14ac:dyDescent="0.3">
      <c r="A32" s="532" t="s">
        <v>387</v>
      </c>
      <c r="B32" s="532"/>
      <c r="C32" s="532"/>
      <c r="D32" s="532"/>
      <c r="E32" s="532"/>
      <c r="F32" s="532"/>
      <c r="G32" s="372"/>
      <c r="H32" s="372"/>
    </row>
    <row r="33" spans="1:8" x14ac:dyDescent="0.3">
      <c r="A33" s="257" t="s">
        <v>396</v>
      </c>
      <c r="B33" s="374" t="s">
        <v>160</v>
      </c>
      <c r="C33" s="374" t="s">
        <v>160</v>
      </c>
      <c r="D33" s="374">
        <v>0</v>
      </c>
      <c r="E33" s="374">
        <v>1</v>
      </c>
      <c r="F33" s="374">
        <v>1</v>
      </c>
      <c r="G33" s="372"/>
      <c r="H33" s="372"/>
    </row>
    <row r="34" spans="1:8" ht="15" thickBot="1" x14ac:dyDescent="0.35">
      <c r="A34" s="258" t="s">
        <v>300</v>
      </c>
      <c r="B34" s="395">
        <v>0</v>
      </c>
      <c r="C34" s="395">
        <v>0</v>
      </c>
      <c r="D34" s="401">
        <v>0</v>
      </c>
      <c r="E34" s="402">
        <v>30</v>
      </c>
      <c r="F34" s="395">
        <v>35</v>
      </c>
      <c r="G34" s="372"/>
      <c r="H34" s="372"/>
    </row>
    <row r="35" spans="1:8" ht="15" thickBot="1" x14ac:dyDescent="0.35">
      <c r="A35" s="396" t="s">
        <v>84</v>
      </c>
      <c r="B35" s="403">
        <v>0</v>
      </c>
      <c r="C35" s="403">
        <v>0</v>
      </c>
      <c r="D35" s="403">
        <v>0</v>
      </c>
      <c r="E35" s="403">
        <v>31</v>
      </c>
      <c r="F35" s="404">
        <v>36</v>
      </c>
      <c r="G35" s="372"/>
      <c r="H35" s="372"/>
    </row>
    <row r="36" spans="1:8" x14ac:dyDescent="0.3">
      <c r="A36" s="268" t="s">
        <v>161</v>
      </c>
    </row>
    <row r="37" spans="1:8" x14ac:dyDescent="0.3">
      <c r="A37" s="268" t="s">
        <v>162</v>
      </c>
    </row>
    <row r="38" spans="1:8" x14ac:dyDescent="0.3">
      <c r="A38" s="268" t="s">
        <v>359</v>
      </c>
    </row>
    <row r="39" spans="1:8" x14ac:dyDescent="0.3">
      <c r="A39" s="268" t="s">
        <v>388</v>
      </c>
      <c r="B39" s="19"/>
      <c r="C39" s="19"/>
      <c r="D39" s="19"/>
    </row>
    <row r="40" spans="1:8" x14ac:dyDescent="0.3">
      <c r="A40" s="268" t="s">
        <v>164</v>
      </c>
    </row>
  </sheetData>
  <mergeCells count="22">
    <mergeCell ref="A32:F32"/>
    <mergeCell ref="E6:E7"/>
    <mergeCell ref="H18:H19"/>
    <mergeCell ref="C18:C19"/>
    <mergeCell ref="A20:H20"/>
    <mergeCell ref="F6:F7"/>
    <mergeCell ref="A18:A19"/>
    <mergeCell ref="B18:B19"/>
    <mergeCell ref="D18:D19"/>
    <mergeCell ref="E18:E19"/>
    <mergeCell ref="F18:F19"/>
    <mergeCell ref="G18:G19"/>
    <mergeCell ref="A6:A7"/>
    <mergeCell ref="B6:B7"/>
    <mergeCell ref="D6:D7"/>
    <mergeCell ref="A8:F8"/>
    <mergeCell ref="A30:A31"/>
    <mergeCell ref="B30:B31"/>
    <mergeCell ref="D30:D31"/>
    <mergeCell ref="E30:E31"/>
    <mergeCell ref="F30:F31"/>
    <mergeCell ref="C30:C31"/>
  </mergeCells>
  <pageMargins left="0.25" right="0.25"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4FD023F14CAC44B2F8A03AB6513292" ma:contentTypeVersion="18" ma:contentTypeDescription="Create a new document." ma:contentTypeScope="" ma:versionID="26dec62f827ac3e9989918a971cdacbd">
  <xsd:schema xmlns:xsd="http://www.w3.org/2001/XMLSchema" xmlns:xs="http://www.w3.org/2001/XMLSchema" xmlns:p="http://schemas.microsoft.com/office/2006/metadata/properties" xmlns:ns2="32f1aaa9-303d-4785-a4b7-13a064dad8b3" xmlns:ns3="3af8c434-de0f-4687-bed5-58d51d53fa5a" targetNamespace="http://schemas.microsoft.com/office/2006/metadata/properties" ma:root="true" ma:fieldsID="064552e800c0efeedf766d8853f59991" ns2:_="" ns3:_="">
    <xsd:import namespace="32f1aaa9-303d-4785-a4b7-13a064dad8b3"/>
    <xsd:import namespace="3af8c434-de0f-4687-bed5-58d51d53fa5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3:SharedWithUsers" minOccurs="0"/>
                <xsd:element ref="ns3:SharedWithDetails" minOccurs="0"/>
                <xsd:element ref="ns2:Thumbnail" minOccurs="0"/>
                <xsd:element ref="ns2:Preview"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1aaa9-303d-4785-a4b7-13a064dad8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414ac11-9012-4f3d-953d-6ea912ebac5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Thumbnail" ma:index="23" nillable="true" ma:displayName="Thumbnail" ma:internalName="Thumbnail">
      <xsd:simpleType>
        <xsd:restriction base="dms:Text">
          <xsd:maxLength value="255"/>
        </xsd:restriction>
      </xsd:simpleType>
    </xsd:element>
    <xsd:element name="Preview" ma:index="24" nillable="true" ma:displayName="Preview" ma:internalName="Preview">
      <xsd:simpleType>
        <xsd:restriction base="dms:Text">
          <xsd:maxLength value="255"/>
        </xsd:restriction>
      </xsd:simpleType>
    </xsd:element>
    <xsd:element name="MediaServiceLocation" ma:index="2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f8c434-de0f-4687-bed5-58d51d53fa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9fb2087-8f81-486e-a3d3-d2aedfb4c758}" ma:internalName="TaxCatchAll" ma:showField="CatchAllData" ma:web="3af8c434-de0f-4687-bed5-58d51d53fa5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eview xmlns="32f1aaa9-303d-4785-a4b7-13a064dad8b3" xsi:nil="true"/>
    <lcf76f155ced4ddcb4097134ff3c332f xmlns="32f1aaa9-303d-4785-a4b7-13a064dad8b3">
      <Terms xmlns="http://schemas.microsoft.com/office/infopath/2007/PartnerControls"/>
    </lcf76f155ced4ddcb4097134ff3c332f>
    <Thumbnail xmlns="32f1aaa9-303d-4785-a4b7-13a064dad8b3" xsi:nil="true"/>
    <TaxCatchAll xmlns="3af8c434-de0f-4687-bed5-58d51d53fa5a" xsi:nil="true"/>
  </documentManagement>
</p:properties>
</file>

<file path=customXml/itemProps1.xml><?xml version="1.0" encoding="utf-8"?>
<ds:datastoreItem xmlns:ds="http://schemas.openxmlformats.org/officeDocument/2006/customXml" ds:itemID="{4408AE80-861B-4B01-9A9E-FFAE0A6E0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1aaa9-303d-4785-a4b7-13a064dad8b3"/>
    <ds:schemaRef ds:uri="3af8c434-de0f-4687-bed5-58d51d53fa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1DA7AF-5A16-4788-9E1C-90C0B3137605}">
  <ds:schemaRefs>
    <ds:schemaRef ds:uri="http://schemas.microsoft.com/sharepoint/v3/contenttype/forms"/>
  </ds:schemaRefs>
</ds:datastoreItem>
</file>

<file path=customXml/itemProps3.xml><?xml version="1.0" encoding="utf-8"?>
<ds:datastoreItem xmlns:ds="http://schemas.openxmlformats.org/officeDocument/2006/customXml" ds:itemID="{D9D77A3B-236E-453A-B8BA-75FD2FBD1024}">
  <ds:schemaRefs>
    <ds:schemaRef ds:uri="http://schemas.microsoft.com/office/2006/metadata/properties"/>
    <ds:schemaRef ds:uri="http://schemas.microsoft.com/office/infopath/2007/PartnerControls"/>
    <ds:schemaRef ds:uri="32f1aaa9-303d-4785-a4b7-13a064dad8b3"/>
    <ds:schemaRef ds:uri="3af8c434-de0f-4687-bed5-58d51d53fa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Intro</vt:lpstr>
      <vt:lpstr>Introduction</vt:lpstr>
      <vt:lpstr>Section 1</vt:lpstr>
      <vt:lpstr>Section 2</vt:lpstr>
      <vt:lpstr>Section 3 - AI</vt:lpstr>
      <vt:lpstr>Section 4 Donor</vt:lpstr>
      <vt:lpstr>Section 5 - Surrogacy</vt:lpstr>
      <vt:lpstr>Section 6 - Storage</vt:lpstr>
      <vt:lpstr>Section 7 - PGT</vt:lpstr>
      <vt:lpstr>Treatment cycles</vt:lpstr>
      <vt:lpstr>Donor Registers</vt:lpstr>
      <vt:lpstr>Import and export</vt:lpstr>
      <vt:lpstr>'Import and export'!_ftn1</vt:lpstr>
      <vt:lpstr>'Import and export'!_ftn2</vt:lpstr>
      <vt:lpstr>'Import and export'!_ftn3</vt:lpstr>
      <vt:lpstr>'Import and export'!_ftnref1</vt:lpstr>
      <vt:lpstr>'Import and export'!_ftnref2</vt:lpstr>
      <vt:lpstr>'Import and export'!_ftnref3</vt:lpstr>
      <vt:lpstr>Intro!Print_Area</vt:lpstr>
      <vt:lpstr>'Section 1'!Print_Area</vt:lpstr>
      <vt:lpstr>'Section 2'!Print_Area</vt:lpstr>
      <vt:lpstr>'Section 3 - AI'!Print_Area</vt:lpstr>
      <vt:lpstr>'Section 5 - Surrogacy'!Print_Area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Mathews</dc:creator>
  <cp:keywords/>
  <dc:description/>
  <cp:lastModifiedBy>Stephanie Mathews</cp:lastModifiedBy>
  <cp:revision/>
  <dcterms:created xsi:type="dcterms:W3CDTF">2022-09-20T23:19:58Z</dcterms:created>
  <dcterms:modified xsi:type="dcterms:W3CDTF">2023-03-01T04:31:21Z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0x010100FE4FD023F14CAC44B2F8A03AB6513292</vt:lpwstr>
  </property>
  <property fmtid="{D5CDD505-2E9C-101B-9397-08002B2CF9AE}" pid="3" name="MediaServiceImageTags">
    <vt:lpwstr/>
  </property>
</Properties>
</file>